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/>
  </bookViews>
  <sheets>
    <sheet name="Sheet1" sheetId="1" r:id="rId1"/>
  </sheets>
  <definedNames>
    <definedName name="_xlnm.Print_Titles" localSheetId="0">Sheet1!$A:$B</definedName>
    <definedName name="_xlnm.Print_Area" localSheetId="0">Sheet1!$A$1:$AE$65</definedName>
  </definedNames>
  <calcPr calcId="124519"/>
</workbook>
</file>

<file path=xl/calcChain.xml><?xml version="1.0" encoding="utf-8"?>
<calcChain xmlns="http://schemas.openxmlformats.org/spreadsheetml/2006/main">
  <c r="X54" i="1"/>
  <c r="Y54"/>
  <c r="X59"/>
  <c r="X61" s="1"/>
  <c r="Y59"/>
  <c r="Y61" s="1"/>
  <c r="M54"/>
  <c r="M59"/>
  <c r="M61"/>
  <c r="AA59"/>
  <c r="AA54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S54"/>
  <c r="T54"/>
  <c r="U54"/>
  <c r="V54"/>
  <c r="W54"/>
  <c r="Z54"/>
  <c r="R55"/>
  <c r="R56"/>
  <c r="R57"/>
  <c r="R58"/>
  <c r="S59"/>
  <c r="S61" s="1"/>
  <c r="T59"/>
  <c r="T61" s="1"/>
  <c r="U59"/>
  <c r="U61" s="1"/>
  <c r="V59"/>
  <c r="V61" s="1"/>
  <c r="W59"/>
  <c r="W61" s="1"/>
  <c r="Z59"/>
  <c r="R60"/>
  <c r="Z61"/>
  <c r="R12"/>
  <c r="L54"/>
  <c r="L59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J54"/>
  <c r="AB55"/>
  <c r="AB56"/>
  <c r="AB57"/>
  <c r="AB58"/>
  <c r="J59"/>
  <c r="AB60"/>
  <c r="J61"/>
  <c r="AB12"/>
  <c r="H1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C54"/>
  <c r="F54" s="1"/>
  <c r="F55"/>
  <c r="F56"/>
  <c r="F57"/>
  <c r="F58"/>
  <c r="C59"/>
  <c r="F59"/>
  <c r="F60"/>
  <c r="E61"/>
  <c r="C61"/>
  <c r="F61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G54"/>
  <c r="H54"/>
  <c r="H55"/>
  <c r="I55" s="1"/>
  <c r="H56"/>
  <c r="I56" s="1"/>
  <c r="H57"/>
  <c r="I57" s="1"/>
  <c r="H58"/>
  <c r="I58" s="1"/>
  <c r="G59"/>
  <c r="H59" s="1"/>
  <c r="I59" s="1"/>
  <c r="H60"/>
  <c r="I60" s="1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C54"/>
  <c r="AD54"/>
  <c r="AD55"/>
  <c r="AD56"/>
  <c r="AE56" s="1"/>
  <c r="AD57"/>
  <c r="AD58"/>
  <c r="AE58" s="1"/>
  <c r="AC59"/>
  <c r="AD59"/>
  <c r="AD60"/>
  <c r="AD61"/>
  <c r="AD12"/>
  <c r="D59"/>
  <c r="D54"/>
  <c r="D61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5"/>
  <c r="AE57"/>
  <c r="AE60"/>
  <c r="AE12"/>
  <c r="I12" l="1"/>
  <c r="R59"/>
  <c r="AB59" s="1"/>
  <c r="AE59" s="1"/>
  <c r="I54"/>
  <c r="R54"/>
  <c r="AB54" s="1"/>
  <c r="AE54" s="1"/>
  <c r="R61"/>
  <c r="AB61" s="1"/>
  <c r="AE61" s="1"/>
  <c r="G61"/>
  <c r="H61" s="1"/>
  <c r="I61" s="1"/>
</calcChain>
</file>

<file path=xl/sharedStrings.xml><?xml version="1.0" encoding="utf-8"?>
<sst xmlns="http://schemas.openxmlformats.org/spreadsheetml/2006/main" count="149" uniqueCount="140">
  <si>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</si>
  <si>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</si>
  <si>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</si>
  <si>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</si>
  <si>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</si>
  <si>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</si>
  <si>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</si>
  <si>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</si>
  <si>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</si>
  <si>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</si>
  <si>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</si>
  <si>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</si>
  <si>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</si>
  <si>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</si>
  <si>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</si>
  <si>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</si>
  <si>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</si>
  <si>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</si>
  <si>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</si>
  <si>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</si>
  <si>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</si>
  <si>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</si>
  <si>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</si>
  <si>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</si>
  <si>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</si>
  <si>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</si>
  <si>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</si>
  <si>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</si>
  <si>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</si>
  <si>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</si>
  <si>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</si>
  <si>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</si>
  <si>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</si>
  <si>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</si>
  <si>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</si>
  <si>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</si>
  <si>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</si>
  <si>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</si>
  <si>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</si>
  <si>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</si>
  <si>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</si>
  <si>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</si>
  <si>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</si>
  <si>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</si>
  <si>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</si>
  <si>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</si>
  <si>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</si>
  <si>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</si>
  <si>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</si>
  <si>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</si>
  <si>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</si>
  <si>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</si>
  <si>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</si>
  <si>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</si>
  <si>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</si>
  <si>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</si>
  <si>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</si>
  <si>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</si>
  <si>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</si>
  <si>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</si>
  <si>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</si>
  <si>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</si>
  <si>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</si>
  <si>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</si>
  <si>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</si>
  <si>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</si>
  <si>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</si>
  <si>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</si>
  <si>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</si>
  <si>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</si>
  <si>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</si>
  <si>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</si>
  <si>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</si>
  <si>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</si>
  <si>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</si>
  <si>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</si>
  <si>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</si>
  <si>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</si>
  <si>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</si>
  <si>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</si>
  <si>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</si>
  <si>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</si>
  <si>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</si>
  <si>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</si>
  <si>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</si>
  <si>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</si>
  <si>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</si>
  <si>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</si>
  <si>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</si>
  <si>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</si>
  <si>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</si>
  <si>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</si>
  <si>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</si>
  <si>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</si>
  <si>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</si>
  <si>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</si>
  <si>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</si>
  <si>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</si>
  <si>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</si>
  <si>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</si>
  <si>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</si>
  <si>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</si>
  <si>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</si>
  <si>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</si>
  <si>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</si>
  <si>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</si>
  <si>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</si>
  <si>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</si>
  <si>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</si>
  <si>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</si>
  <si>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</si>
  <si>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</si>
  <si>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</si>
  <si>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</si>
  <si>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</si>
  <si>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</si>
  <si>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</si>
  <si>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</si>
  <si>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</si>
  <si>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</si>
  <si>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</si>
  <si>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</si>
  <si>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</si>
  <si>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</si>
  <si>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</si>
  <si>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</si>
  <si>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</si>
  <si>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</si>
  <si>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</si>
  <si>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</si>
  <si>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</si>
  <si>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</si>
  <si>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інша субвенція с сільських та селищних рад</t>
  </si>
  <si>
    <t>31 січня 2014 року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</si>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</sst>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MS Sans Serif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5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1" xfId="2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>
      <alignment wrapText="1"/>
    </xf>
    <xf numFmtId="4" fontId="2" fillId="0" borderId="0" xfId="0" applyNumberFormat="1" applyFont="1" applyFill="1" applyBorder="1" applyAlignment="1" applyProtection="1">
      <alignment vertical="center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vertical="center" wrapText="1"/>
    </xf>
    <xf numFmtId="4" fontId="12" fillId="0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13" fillId="0" borderId="1" xfId="0" applyNumberFormat="1" applyFont="1" applyFill="1" applyBorder="1" applyAlignment="1" applyProtection="1">
      <alignment horizontal="center" vertical="center"/>
    </xf>
    <xf numFmtId="1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vertical="center"/>
    </xf>
    <xf numFmtId="0" fontId="13" fillId="0" borderId="0" xfId="0" applyFont="1" applyFill="1"/>
    <xf numFmtId="1" fontId="13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1" fontId="13" fillId="2" borderId="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</cellXfs>
  <cellStyles count="3">
    <cellStyle name="Normal_Доходи" xfId="1"/>
    <cellStyle name="Обычный" xfId="0" builtinId="0"/>
    <cellStyle name="Обычный_~_T8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view="pageBreakPreview" topLeftCell="Q9" zoomScale="60" zoomScaleNormal="75" workbookViewId="0">
      <selection activeCell="AB66" sqref="AB66"/>
    </sheetView>
  </sheetViews>
  <sheetFormatPr defaultRowHeight="20.25"/>
  <cols>
    <col min="1" max="1" width="17.140625" style="7" customWidth="1"/>
    <col min="2" max="2" width="33.140625" style="8" customWidth="1"/>
    <col min="3" max="4" width="33.140625" style="7" customWidth="1"/>
    <col min="5" max="5" width="25.7109375" style="7" customWidth="1"/>
    <col min="6" max="6" width="37.7109375" style="10" customWidth="1"/>
    <col min="7" max="7" width="30.28515625" style="7" customWidth="1"/>
    <col min="8" max="8" width="30.28515625" style="10" customWidth="1"/>
    <col min="9" max="9" width="41.7109375" style="12" customWidth="1"/>
    <col min="10" max="10" width="23.42578125" style="7" customWidth="1"/>
    <col min="11" max="11" width="18.7109375" style="7" customWidth="1"/>
    <col min="12" max="12" width="17.28515625" style="7" customWidth="1"/>
    <col min="13" max="13" width="17.28515625" style="7" hidden="1" customWidth="1"/>
    <col min="14" max="14" width="24.85546875" style="7" customWidth="1"/>
    <col min="15" max="15" width="32.42578125" style="7" customWidth="1"/>
    <col min="16" max="16" width="67.85546875" style="7" customWidth="1"/>
    <col min="17" max="17" width="21.85546875" style="7" customWidth="1"/>
    <col min="18" max="18" width="14" style="7" customWidth="1"/>
    <col min="19" max="19" width="29" style="7" customWidth="1"/>
    <col min="20" max="22" width="20.140625" style="7" customWidth="1"/>
    <col min="23" max="26" width="14.28515625" style="7" customWidth="1"/>
    <col min="27" max="27" width="37" style="7" customWidth="1"/>
    <col min="28" max="28" width="18.28515625" style="7" customWidth="1"/>
    <col min="29" max="29" width="32.140625" style="7" customWidth="1"/>
    <col min="30" max="30" width="16.28515625" style="7" customWidth="1"/>
    <col min="31" max="31" width="22.7109375" style="12" customWidth="1"/>
    <col min="32" max="32" width="27.7109375" style="8" customWidth="1"/>
    <col min="33" max="16384" width="9.140625" style="8"/>
  </cols>
  <sheetData>
    <row r="1" spans="1:31" s="6" customFormat="1" ht="29.25" customHeight="1">
      <c r="A1" s="50"/>
      <c r="C1" s="5"/>
      <c r="E1" s="41"/>
      <c r="F1" s="44"/>
      <c r="G1" s="41"/>
      <c r="H1" s="41" t="s">
        <v>12</v>
      </c>
      <c r="I1" s="46"/>
      <c r="J1" s="18"/>
      <c r="K1" s="1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2"/>
    </row>
    <row r="2" spans="1:31" s="6" customFormat="1" ht="17.25" customHeight="1">
      <c r="A2" s="5"/>
      <c r="C2" s="5"/>
      <c r="E2" s="41"/>
      <c r="F2" s="44"/>
      <c r="G2" s="41"/>
      <c r="H2" s="41" t="s">
        <v>118</v>
      </c>
      <c r="I2" s="47"/>
      <c r="J2" s="18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2"/>
    </row>
    <row r="3" spans="1:31" s="6" customFormat="1" ht="17.25" customHeight="1">
      <c r="A3" s="5"/>
      <c r="C3" s="5"/>
      <c r="E3" s="41"/>
      <c r="F3" s="44"/>
      <c r="G3" s="41"/>
      <c r="H3" s="41" t="s">
        <v>133</v>
      </c>
      <c r="I3" s="48"/>
      <c r="J3" s="15"/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2"/>
    </row>
    <row r="4" spans="1:31" s="6" customFormat="1" ht="16.149999999999999" customHeight="1">
      <c r="A4" s="5"/>
      <c r="C4" s="5"/>
      <c r="E4" s="41"/>
      <c r="F4" s="44"/>
      <c r="G4" s="41"/>
      <c r="H4" s="41" t="s">
        <v>130</v>
      </c>
      <c r="I4" s="48"/>
      <c r="J4" s="15"/>
      <c r="K4" s="1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2"/>
    </row>
    <row r="5" spans="1:31" s="6" customFormat="1" ht="44.25" customHeight="1">
      <c r="A5" s="5"/>
      <c r="C5" s="81" t="s">
        <v>131</v>
      </c>
      <c r="D5" s="81"/>
      <c r="E5" s="81"/>
      <c r="F5" s="81"/>
      <c r="G5" s="81"/>
      <c r="H5" s="33"/>
      <c r="I5" s="17"/>
      <c r="J5" s="17"/>
      <c r="K5" s="1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2"/>
    </row>
    <row r="6" spans="1:31">
      <c r="I6" s="49" t="s">
        <v>4</v>
      </c>
      <c r="AE6" s="13"/>
    </row>
    <row r="7" spans="1:31" s="20" customFormat="1" ht="29.25" customHeight="1">
      <c r="A7" s="71" t="s">
        <v>7</v>
      </c>
      <c r="B7" s="71" t="s">
        <v>120</v>
      </c>
      <c r="C7" s="76" t="s">
        <v>8</v>
      </c>
      <c r="D7" s="63"/>
      <c r="E7" s="63"/>
      <c r="F7" s="63"/>
      <c r="G7" s="63"/>
      <c r="H7" s="64"/>
      <c r="I7" s="65" t="s">
        <v>1</v>
      </c>
      <c r="J7" s="76" t="s">
        <v>9</v>
      </c>
      <c r="K7" s="63"/>
      <c r="L7" s="63"/>
      <c r="M7" s="63"/>
      <c r="N7" s="63"/>
      <c r="O7" s="63"/>
      <c r="P7" s="63"/>
      <c r="Q7" s="63"/>
      <c r="R7" s="63" t="s">
        <v>9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  <c r="AE7" s="82" t="s">
        <v>1</v>
      </c>
    </row>
    <row r="8" spans="1:31" s="21" customFormat="1" ht="24" customHeight="1">
      <c r="A8" s="71"/>
      <c r="B8" s="71"/>
      <c r="C8" s="78" t="s">
        <v>0</v>
      </c>
      <c r="D8" s="79"/>
      <c r="E8" s="80"/>
      <c r="F8" s="73" t="s">
        <v>116</v>
      </c>
      <c r="G8" s="43" t="s">
        <v>115</v>
      </c>
      <c r="H8" s="77" t="s">
        <v>117</v>
      </c>
      <c r="I8" s="65"/>
      <c r="J8" s="90" t="s">
        <v>0</v>
      </c>
      <c r="K8" s="91"/>
      <c r="L8" s="91"/>
      <c r="M8" s="91"/>
      <c r="N8" s="91"/>
      <c r="O8" s="91"/>
      <c r="P8" s="91"/>
      <c r="Q8" s="91"/>
      <c r="R8" s="91" t="s">
        <v>0</v>
      </c>
      <c r="S8" s="91"/>
      <c r="T8" s="91"/>
      <c r="U8" s="91"/>
      <c r="V8" s="91"/>
      <c r="W8" s="91"/>
      <c r="X8" s="91"/>
      <c r="Y8" s="91"/>
      <c r="Z8" s="91"/>
      <c r="AA8" s="92"/>
      <c r="AB8" s="87" t="s">
        <v>116</v>
      </c>
      <c r="AC8" s="3" t="s">
        <v>115</v>
      </c>
      <c r="AD8" s="83" t="s">
        <v>117</v>
      </c>
      <c r="AE8" s="82"/>
    </row>
    <row r="9" spans="1:31" s="7" customFormat="1" ht="48" customHeight="1">
      <c r="A9" s="71"/>
      <c r="B9" s="71"/>
      <c r="C9" s="72" t="s">
        <v>6</v>
      </c>
      <c r="D9" s="72"/>
      <c r="E9" s="66" t="s">
        <v>134</v>
      </c>
      <c r="F9" s="74"/>
      <c r="G9" s="66" t="s">
        <v>122</v>
      </c>
      <c r="H9" s="77"/>
      <c r="I9" s="65"/>
      <c r="J9" s="68" t="s">
        <v>110</v>
      </c>
      <c r="K9" s="70"/>
      <c r="L9" s="66" t="s">
        <v>111</v>
      </c>
      <c r="M9" s="66" t="s">
        <v>123</v>
      </c>
      <c r="N9" s="71" t="s">
        <v>5</v>
      </c>
      <c r="O9" s="66" t="s">
        <v>112</v>
      </c>
      <c r="P9" s="66" t="s">
        <v>124</v>
      </c>
      <c r="Q9" s="66" t="s">
        <v>113</v>
      </c>
      <c r="R9" s="93" t="s">
        <v>11</v>
      </c>
      <c r="S9" s="68" t="s">
        <v>10</v>
      </c>
      <c r="T9" s="69"/>
      <c r="U9" s="69"/>
      <c r="V9" s="69"/>
      <c r="W9" s="69"/>
      <c r="X9" s="69"/>
      <c r="Y9" s="69"/>
      <c r="Z9" s="70"/>
      <c r="AA9" s="66" t="s">
        <v>114</v>
      </c>
      <c r="AB9" s="88"/>
      <c r="AC9" s="86" t="s">
        <v>121</v>
      </c>
      <c r="AD9" s="84"/>
      <c r="AE9" s="82"/>
    </row>
    <row r="10" spans="1:31" s="7" customFormat="1" ht="253.5" customHeight="1">
      <c r="A10" s="71"/>
      <c r="B10" s="71"/>
      <c r="C10" s="2" t="s">
        <v>2</v>
      </c>
      <c r="D10" s="1" t="s">
        <v>3</v>
      </c>
      <c r="E10" s="67"/>
      <c r="F10" s="75"/>
      <c r="G10" s="67"/>
      <c r="H10" s="77"/>
      <c r="I10" s="65"/>
      <c r="J10" s="1" t="s">
        <v>2</v>
      </c>
      <c r="K10" s="1" t="s">
        <v>3</v>
      </c>
      <c r="L10" s="67"/>
      <c r="M10" s="67"/>
      <c r="N10" s="71"/>
      <c r="O10" s="67"/>
      <c r="P10" s="67"/>
      <c r="Q10" s="67"/>
      <c r="R10" s="94"/>
      <c r="S10" s="53" t="s">
        <v>126</v>
      </c>
      <c r="T10" s="53" t="s">
        <v>125</v>
      </c>
      <c r="U10" s="53" t="s">
        <v>127</v>
      </c>
      <c r="V10" s="53" t="s">
        <v>129</v>
      </c>
      <c r="W10" s="53" t="s">
        <v>128</v>
      </c>
      <c r="X10" s="53" t="s">
        <v>135</v>
      </c>
      <c r="Y10" s="53" t="s">
        <v>136</v>
      </c>
      <c r="Z10" s="53" t="s">
        <v>132</v>
      </c>
      <c r="AA10" s="67"/>
      <c r="AB10" s="89"/>
      <c r="AC10" s="67"/>
      <c r="AD10" s="85"/>
      <c r="AE10" s="82"/>
    </row>
    <row r="11" spans="1:31" s="10" customFormat="1" ht="18.75" customHeight="1">
      <c r="A11" s="3"/>
      <c r="B11" s="3"/>
      <c r="C11" s="60">
        <v>250311</v>
      </c>
      <c r="D11" s="62"/>
      <c r="E11" s="32">
        <v>250352</v>
      </c>
      <c r="F11" s="32"/>
      <c r="G11" s="32">
        <v>250354</v>
      </c>
      <c r="H11" s="32"/>
      <c r="I11" s="16"/>
      <c r="J11" s="60">
        <v>41010600</v>
      </c>
      <c r="K11" s="62"/>
      <c r="L11" s="11">
        <v>41020100</v>
      </c>
      <c r="M11" s="11">
        <v>41020900</v>
      </c>
      <c r="N11" s="4">
        <v>41030600</v>
      </c>
      <c r="O11" s="4">
        <v>41030800</v>
      </c>
      <c r="P11" s="4">
        <v>41030900</v>
      </c>
      <c r="Q11" s="4">
        <v>41031000</v>
      </c>
      <c r="R11" s="60">
        <v>41035000</v>
      </c>
      <c r="S11" s="61"/>
      <c r="T11" s="61"/>
      <c r="U11" s="61"/>
      <c r="V11" s="61"/>
      <c r="W11" s="61"/>
      <c r="X11" s="61"/>
      <c r="Y11" s="61"/>
      <c r="Z11" s="62"/>
      <c r="AA11" s="4">
        <v>41035800</v>
      </c>
      <c r="AB11" s="4"/>
      <c r="AC11" s="4">
        <v>41034400</v>
      </c>
      <c r="AD11" s="4"/>
      <c r="AE11" s="16"/>
    </row>
    <row r="12" spans="1:31" ht="18" customHeight="1">
      <c r="A12" s="22" t="s">
        <v>13</v>
      </c>
      <c r="B12" s="22" t="s">
        <v>63</v>
      </c>
      <c r="C12" s="55">
        <v>79582</v>
      </c>
      <c r="D12" s="56">
        <v>7.0000000000000007E-2</v>
      </c>
      <c r="E12" s="34"/>
      <c r="F12" s="45">
        <f>SUM(E12,C12)</f>
        <v>79582</v>
      </c>
      <c r="G12" s="42">
        <v>9228</v>
      </c>
      <c r="H12" s="45">
        <f>SUM(G12)</f>
        <v>9228</v>
      </c>
      <c r="I12" s="40">
        <f>SUM(H12,F12)</f>
        <v>88810</v>
      </c>
      <c r="J12" s="55">
        <v>0</v>
      </c>
      <c r="K12" s="56">
        <v>0</v>
      </c>
      <c r="L12" s="35"/>
      <c r="M12" s="35"/>
      <c r="N12" s="35"/>
      <c r="O12" s="35"/>
      <c r="P12" s="35"/>
      <c r="Q12" s="35"/>
      <c r="R12" s="51">
        <f>SUM(S12:Z12)</f>
        <v>30000</v>
      </c>
      <c r="S12" s="35"/>
      <c r="T12" s="35"/>
      <c r="U12" s="35"/>
      <c r="V12" s="35"/>
      <c r="W12" s="35"/>
      <c r="X12" s="35"/>
      <c r="Y12" s="35"/>
      <c r="Z12" s="35">
        <v>30000</v>
      </c>
      <c r="AA12" s="35"/>
      <c r="AB12" s="51">
        <f t="shared" ref="AB12:AB43" si="0">SUM(AA12,R12,Q12,P12,O12,N12,L12,J12,M12)</f>
        <v>30000</v>
      </c>
      <c r="AC12" s="35"/>
      <c r="AD12" s="38">
        <f>SUM(AC12)</f>
        <v>0</v>
      </c>
      <c r="AE12" s="38">
        <f t="shared" ref="AE12:AE43" si="1">SUM(AD12,AB12)</f>
        <v>30000</v>
      </c>
    </row>
    <row r="13" spans="1:31" ht="18" customHeight="1">
      <c r="A13" s="22" t="s">
        <v>14</v>
      </c>
      <c r="B13" s="22" t="s">
        <v>64</v>
      </c>
      <c r="C13" s="55">
        <v>166247</v>
      </c>
      <c r="D13" s="56">
        <v>0.15</v>
      </c>
      <c r="E13" s="34"/>
      <c r="F13" s="45">
        <f t="shared" ref="F13:F61" si="2">SUM(E13,C13)</f>
        <v>166247</v>
      </c>
      <c r="G13" s="42">
        <v>28223</v>
      </c>
      <c r="H13" s="45">
        <f t="shared" ref="H13:H61" si="3">SUM(G13)</f>
        <v>28223</v>
      </c>
      <c r="I13" s="40">
        <f t="shared" ref="I13:I61" si="4">SUM(H13,F13)</f>
        <v>194470</v>
      </c>
      <c r="J13" s="55">
        <v>0</v>
      </c>
      <c r="K13" s="56">
        <v>0</v>
      </c>
      <c r="L13" s="35"/>
      <c r="M13" s="35"/>
      <c r="N13" s="35"/>
      <c r="O13" s="35"/>
      <c r="P13" s="35"/>
      <c r="Q13" s="35"/>
      <c r="R13" s="51">
        <f t="shared" ref="R13:R60" si="5">SUM(S13:Z13)</f>
        <v>0</v>
      </c>
      <c r="S13" s="35"/>
      <c r="T13" s="35"/>
      <c r="U13" s="35"/>
      <c r="V13" s="35"/>
      <c r="W13" s="35"/>
      <c r="X13" s="35"/>
      <c r="Y13" s="35"/>
      <c r="Z13" s="35"/>
      <c r="AA13" s="35"/>
      <c r="AB13" s="51">
        <f t="shared" si="0"/>
        <v>0</v>
      </c>
      <c r="AC13" s="35"/>
      <c r="AD13" s="38">
        <f t="shared" ref="AD13:AD61" si="6">SUM(AC13)</f>
        <v>0</v>
      </c>
      <c r="AE13" s="38">
        <f t="shared" si="1"/>
        <v>0</v>
      </c>
    </row>
    <row r="14" spans="1:31" ht="18" customHeight="1">
      <c r="A14" s="22" t="s">
        <v>15</v>
      </c>
      <c r="B14" s="22" t="s">
        <v>65</v>
      </c>
      <c r="C14" s="55">
        <v>65647</v>
      </c>
      <c r="D14" s="56">
        <v>0.06</v>
      </c>
      <c r="E14" s="34"/>
      <c r="F14" s="45">
        <f t="shared" si="2"/>
        <v>65647</v>
      </c>
      <c r="G14" s="42">
        <v>4278</v>
      </c>
      <c r="H14" s="45">
        <f t="shared" si="3"/>
        <v>4278</v>
      </c>
      <c r="I14" s="40">
        <f t="shared" si="4"/>
        <v>69925</v>
      </c>
      <c r="J14" s="55">
        <v>0</v>
      </c>
      <c r="K14" s="56">
        <v>0</v>
      </c>
      <c r="L14" s="35"/>
      <c r="M14" s="35"/>
      <c r="N14" s="35"/>
      <c r="O14" s="35"/>
      <c r="P14" s="35"/>
      <c r="Q14" s="35"/>
      <c r="R14" s="51">
        <f t="shared" si="5"/>
        <v>0</v>
      </c>
      <c r="S14" s="35"/>
      <c r="T14" s="35"/>
      <c r="U14" s="35"/>
      <c r="V14" s="35"/>
      <c r="W14" s="35"/>
      <c r="X14" s="35"/>
      <c r="Y14" s="35"/>
      <c r="Z14" s="35"/>
      <c r="AA14" s="35"/>
      <c r="AB14" s="51">
        <f t="shared" si="0"/>
        <v>0</v>
      </c>
      <c r="AC14" s="35"/>
      <c r="AD14" s="38">
        <f t="shared" si="6"/>
        <v>0</v>
      </c>
      <c r="AE14" s="38">
        <f t="shared" si="1"/>
        <v>0</v>
      </c>
    </row>
    <row r="15" spans="1:31" ht="18" customHeight="1">
      <c r="A15" s="22" t="s">
        <v>16</v>
      </c>
      <c r="B15" s="22" t="s">
        <v>66</v>
      </c>
      <c r="C15" s="55">
        <v>264490</v>
      </c>
      <c r="D15" s="56">
        <v>0.24</v>
      </c>
      <c r="E15" s="34"/>
      <c r="F15" s="45">
        <f t="shared" si="2"/>
        <v>264490</v>
      </c>
      <c r="G15" s="42">
        <v>15583</v>
      </c>
      <c r="H15" s="45">
        <f t="shared" si="3"/>
        <v>15583</v>
      </c>
      <c r="I15" s="40">
        <f t="shared" si="4"/>
        <v>280073</v>
      </c>
      <c r="J15" s="55">
        <v>0</v>
      </c>
      <c r="K15" s="56">
        <v>0</v>
      </c>
      <c r="L15" s="35"/>
      <c r="M15" s="35"/>
      <c r="N15" s="35"/>
      <c r="O15" s="35"/>
      <c r="P15" s="35"/>
      <c r="Q15" s="35"/>
      <c r="R15" s="51">
        <f t="shared" si="5"/>
        <v>0</v>
      </c>
      <c r="S15" s="35"/>
      <c r="T15" s="35"/>
      <c r="U15" s="35"/>
      <c r="V15" s="35"/>
      <c r="W15" s="35"/>
      <c r="X15" s="35"/>
      <c r="Y15" s="35"/>
      <c r="Z15" s="35"/>
      <c r="AA15" s="35"/>
      <c r="AB15" s="51">
        <f t="shared" si="0"/>
        <v>0</v>
      </c>
      <c r="AC15" s="35"/>
      <c r="AD15" s="38">
        <f t="shared" si="6"/>
        <v>0</v>
      </c>
      <c r="AE15" s="38">
        <f t="shared" si="1"/>
        <v>0</v>
      </c>
    </row>
    <row r="16" spans="1:31" ht="18" customHeight="1">
      <c r="A16" s="22" t="s">
        <v>17</v>
      </c>
      <c r="B16" s="22" t="s">
        <v>67</v>
      </c>
      <c r="C16" s="55">
        <v>62622</v>
      </c>
      <c r="D16" s="56">
        <v>0.06</v>
      </c>
      <c r="E16" s="34"/>
      <c r="F16" s="45">
        <f t="shared" si="2"/>
        <v>62622</v>
      </c>
      <c r="G16" s="42">
        <v>2190</v>
      </c>
      <c r="H16" s="45">
        <f t="shared" si="3"/>
        <v>2190</v>
      </c>
      <c r="I16" s="40">
        <f t="shared" si="4"/>
        <v>64812</v>
      </c>
      <c r="J16" s="55">
        <v>0</v>
      </c>
      <c r="K16" s="56">
        <v>0</v>
      </c>
      <c r="L16" s="35"/>
      <c r="M16" s="35"/>
      <c r="N16" s="35"/>
      <c r="O16" s="35"/>
      <c r="P16" s="35"/>
      <c r="Q16" s="35"/>
      <c r="R16" s="51">
        <f t="shared" si="5"/>
        <v>0</v>
      </c>
      <c r="S16" s="35"/>
      <c r="T16" s="35"/>
      <c r="U16" s="35"/>
      <c r="V16" s="35"/>
      <c r="W16" s="35"/>
      <c r="X16" s="35"/>
      <c r="Y16" s="35"/>
      <c r="Z16" s="35"/>
      <c r="AA16" s="35"/>
      <c r="AB16" s="51">
        <f t="shared" si="0"/>
        <v>0</v>
      </c>
      <c r="AC16" s="35"/>
      <c r="AD16" s="38">
        <f t="shared" si="6"/>
        <v>0</v>
      </c>
      <c r="AE16" s="38">
        <f t="shared" si="1"/>
        <v>0</v>
      </c>
    </row>
    <row r="17" spans="1:31" ht="18" customHeight="1">
      <c r="A17" s="22" t="s">
        <v>18</v>
      </c>
      <c r="B17" s="22" t="s">
        <v>68</v>
      </c>
      <c r="C17" s="55">
        <v>286846</v>
      </c>
      <c r="D17" s="56">
        <v>0.26</v>
      </c>
      <c r="E17" s="34"/>
      <c r="F17" s="45">
        <f t="shared" si="2"/>
        <v>286846</v>
      </c>
      <c r="G17" s="42">
        <v>11198</v>
      </c>
      <c r="H17" s="45">
        <f t="shared" si="3"/>
        <v>11198</v>
      </c>
      <c r="I17" s="40">
        <f t="shared" si="4"/>
        <v>298044</v>
      </c>
      <c r="J17" s="55">
        <v>0</v>
      </c>
      <c r="K17" s="56">
        <v>0</v>
      </c>
      <c r="L17" s="35"/>
      <c r="M17" s="35"/>
      <c r="N17" s="35"/>
      <c r="O17" s="35"/>
      <c r="P17" s="35"/>
      <c r="Q17" s="35"/>
      <c r="R17" s="51">
        <f t="shared" si="5"/>
        <v>0</v>
      </c>
      <c r="S17" s="35"/>
      <c r="T17" s="35"/>
      <c r="U17" s="35"/>
      <c r="V17" s="35"/>
      <c r="W17" s="35"/>
      <c r="X17" s="35"/>
      <c r="Y17" s="35"/>
      <c r="Z17" s="35"/>
      <c r="AA17" s="35"/>
      <c r="AB17" s="51">
        <f t="shared" si="0"/>
        <v>0</v>
      </c>
      <c r="AC17" s="35"/>
      <c r="AD17" s="38">
        <f t="shared" si="6"/>
        <v>0</v>
      </c>
      <c r="AE17" s="38">
        <f t="shared" si="1"/>
        <v>0</v>
      </c>
    </row>
    <row r="18" spans="1:31" ht="18" customHeight="1">
      <c r="A18" s="22" t="s">
        <v>19</v>
      </c>
      <c r="B18" s="22" t="s">
        <v>69</v>
      </c>
      <c r="C18" s="55">
        <v>119008</v>
      </c>
      <c r="D18" s="56">
        <v>0.11</v>
      </c>
      <c r="E18" s="34"/>
      <c r="F18" s="45">
        <f t="shared" si="2"/>
        <v>119008</v>
      </c>
      <c r="G18" s="42">
        <v>11107</v>
      </c>
      <c r="H18" s="45">
        <f t="shared" si="3"/>
        <v>11107</v>
      </c>
      <c r="I18" s="40">
        <f t="shared" si="4"/>
        <v>130115</v>
      </c>
      <c r="J18" s="55">
        <v>0</v>
      </c>
      <c r="K18" s="56">
        <v>0</v>
      </c>
      <c r="L18" s="35"/>
      <c r="M18" s="35"/>
      <c r="N18" s="35"/>
      <c r="O18" s="35"/>
      <c r="P18" s="35"/>
      <c r="Q18" s="35"/>
      <c r="R18" s="51">
        <f t="shared" si="5"/>
        <v>0</v>
      </c>
      <c r="S18" s="35"/>
      <c r="T18" s="35"/>
      <c r="U18" s="35"/>
      <c r="V18" s="35"/>
      <c r="W18" s="35"/>
      <c r="X18" s="35"/>
      <c r="Y18" s="35"/>
      <c r="Z18" s="35"/>
      <c r="AA18" s="35"/>
      <c r="AB18" s="51">
        <f t="shared" si="0"/>
        <v>0</v>
      </c>
      <c r="AC18" s="35"/>
      <c r="AD18" s="38">
        <f t="shared" si="6"/>
        <v>0</v>
      </c>
      <c r="AE18" s="38">
        <f t="shared" si="1"/>
        <v>0</v>
      </c>
    </row>
    <row r="19" spans="1:31" ht="18" customHeight="1">
      <c r="A19" s="22" t="s">
        <v>20</v>
      </c>
      <c r="B19" s="22" t="s">
        <v>70</v>
      </c>
      <c r="C19" s="55">
        <v>956</v>
      </c>
      <c r="D19" s="56">
        <v>0.01</v>
      </c>
      <c r="E19" s="34"/>
      <c r="F19" s="45">
        <f t="shared" si="2"/>
        <v>956</v>
      </c>
      <c r="G19" s="42">
        <v>12603</v>
      </c>
      <c r="H19" s="45">
        <f t="shared" si="3"/>
        <v>12603</v>
      </c>
      <c r="I19" s="40">
        <f t="shared" si="4"/>
        <v>13559</v>
      </c>
      <c r="J19" s="55">
        <v>0</v>
      </c>
      <c r="K19" s="56">
        <v>0</v>
      </c>
      <c r="L19" s="35"/>
      <c r="M19" s="35"/>
      <c r="N19" s="35"/>
      <c r="O19" s="35"/>
      <c r="P19" s="35"/>
      <c r="Q19" s="35"/>
      <c r="R19" s="51">
        <f t="shared" si="5"/>
        <v>0</v>
      </c>
      <c r="S19" s="35"/>
      <c r="T19" s="35"/>
      <c r="U19" s="35"/>
      <c r="V19" s="35"/>
      <c r="W19" s="35"/>
      <c r="X19" s="35"/>
      <c r="Y19" s="35"/>
      <c r="Z19" s="35"/>
      <c r="AA19" s="35"/>
      <c r="AB19" s="51">
        <f t="shared" si="0"/>
        <v>0</v>
      </c>
      <c r="AC19" s="35"/>
      <c r="AD19" s="38">
        <f t="shared" si="6"/>
        <v>0</v>
      </c>
      <c r="AE19" s="38">
        <f t="shared" si="1"/>
        <v>0</v>
      </c>
    </row>
    <row r="20" spans="1:31" ht="18" customHeight="1">
      <c r="A20" s="22" t="s">
        <v>21</v>
      </c>
      <c r="B20" s="22" t="s">
        <v>71</v>
      </c>
      <c r="C20" s="55">
        <v>64687</v>
      </c>
      <c r="D20" s="56">
        <v>0.06</v>
      </c>
      <c r="E20" s="34"/>
      <c r="F20" s="45">
        <f t="shared" si="2"/>
        <v>64687</v>
      </c>
      <c r="G20" s="42">
        <v>4992</v>
      </c>
      <c r="H20" s="45">
        <f t="shared" si="3"/>
        <v>4992</v>
      </c>
      <c r="I20" s="40">
        <f t="shared" si="4"/>
        <v>69679</v>
      </c>
      <c r="J20" s="55">
        <v>0</v>
      </c>
      <c r="K20" s="56">
        <v>0</v>
      </c>
      <c r="L20" s="35"/>
      <c r="M20" s="35"/>
      <c r="N20" s="35"/>
      <c r="O20" s="35"/>
      <c r="P20" s="35"/>
      <c r="Q20" s="35"/>
      <c r="R20" s="51">
        <f t="shared" si="5"/>
        <v>20000</v>
      </c>
      <c r="S20" s="35"/>
      <c r="T20" s="35"/>
      <c r="U20" s="35"/>
      <c r="V20" s="35"/>
      <c r="W20" s="35"/>
      <c r="X20" s="35"/>
      <c r="Y20" s="35"/>
      <c r="Z20" s="35">
        <v>20000</v>
      </c>
      <c r="AA20" s="35"/>
      <c r="AB20" s="51">
        <f t="shared" si="0"/>
        <v>20000</v>
      </c>
      <c r="AC20" s="35"/>
      <c r="AD20" s="38">
        <f t="shared" si="6"/>
        <v>0</v>
      </c>
      <c r="AE20" s="38">
        <f t="shared" si="1"/>
        <v>20000</v>
      </c>
    </row>
    <row r="21" spans="1:31" ht="18" customHeight="1">
      <c r="A21" s="22" t="s">
        <v>22</v>
      </c>
      <c r="B21" s="22" t="s">
        <v>72</v>
      </c>
      <c r="C21" s="55">
        <v>44332</v>
      </c>
      <c r="D21" s="56">
        <v>0.04</v>
      </c>
      <c r="E21" s="34"/>
      <c r="F21" s="45">
        <f t="shared" si="2"/>
        <v>44332</v>
      </c>
      <c r="G21" s="42">
        <v>10953</v>
      </c>
      <c r="H21" s="45">
        <f t="shared" si="3"/>
        <v>10953</v>
      </c>
      <c r="I21" s="40">
        <f t="shared" si="4"/>
        <v>55285</v>
      </c>
      <c r="J21" s="55">
        <v>0</v>
      </c>
      <c r="K21" s="56">
        <v>0</v>
      </c>
      <c r="L21" s="35"/>
      <c r="M21" s="35"/>
      <c r="N21" s="35"/>
      <c r="O21" s="35"/>
      <c r="P21" s="35"/>
      <c r="Q21" s="35"/>
      <c r="R21" s="51">
        <f t="shared" si="5"/>
        <v>0</v>
      </c>
      <c r="S21" s="35"/>
      <c r="T21" s="35"/>
      <c r="U21" s="35"/>
      <c r="V21" s="35"/>
      <c r="W21" s="35"/>
      <c r="X21" s="35"/>
      <c r="Y21" s="35"/>
      <c r="Z21" s="35"/>
      <c r="AA21" s="35"/>
      <c r="AB21" s="51">
        <f t="shared" si="0"/>
        <v>0</v>
      </c>
      <c r="AC21" s="35"/>
      <c r="AD21" s="38">
        <f t="shared" si="6"/>
        <v>0</v>
      </c>
      <c r="AE21" s="38">
        <f t="shared" si="1"/>
        <v>0</v>
      </c>
    </row>
    <row r="22" spans="1:31" ht="18" customHeight="1">
      <c r="A22" s="22" t="s">
        <v>23</v>
      </c>
      <c r="B22" s="22" t="s">
        <v>73</v>
      </c>
      <c r="C22" s="55">
        <v>775193</v>
      </c>
      <c r="D22" s="56">
        <v>0.69</v>
      </c>
      <c r="E22" s="34"/>
      <c r="F22" s="45">
        <f t="shared" si="2"/>
        <v>775193</v>
      </c>
      <c r="G22" s="42">
        <v>61452</v>
      </c>
      <c r="H22" s="45">
        <f t="shared" si="3"/>
        <v>61452</v>
      </c>
      <c r="I22" s="40">
        <f t="shared" si="4"/>
        <v>836645</v>
      </c>
      <c r="J22" s="55">
        <v>0</v>
      </c>
      <c r="K22" s="56">
        <v>0</v>
      </c>
      <c r="L22" s="35"/>
      <c r="M22" s="35"/>
      <c r="N22" s="35"/>
      <c r="O22" s="35"/>
      <c r="P22" s="35"/>
      <c r="Q22" s="35"/>
      <c r="R22" s="51">
        <f t="shared" si="5"/>
        <v>0</v>
      </c>
      <c r="S22" s="35"/>
      <c r="T22" s="35"/>
      <c r="U22" s="35"/>
      <c r="V22" s="35"/>
      <c r="W22" s="35"/>
      <c r="X22" s="35"/>
      <c r="Y22" s="35"/>
      <c r="Z22" s="35"/>
      <c r="AA22" s="35"/>
      <c r="AB22" s="51">
        <f t="shared" si="0"/>
        <v>0</v>
      </c>
      <c r="AC22" s="35"/>
      <c r="AD22" s="38">
        <f t="shared" si="6"/>
        <v>0</v>
      </c>
      <c r="AE22" s="38">
        <f t="shared" si="1"/>
        <v>0</v>
      </c>
    </row>
    <row r="23" spans="1:31" ht="18" customHeight="1">
      <c r="A23" s="22" t="s">
        <v>24</v>
      </c>
      <c r="B23" s="22" t="s">
        <v>74</v>
      </c>
      <c r="C23" s="55">
        <v>52883</v>
      </c>
      <c r="D23" s="56">
        <v>0.05</v>
      </c>
      <c r="E23" s="34"/>
      <c r="F23" s="45">
        <f t="shared" si="2"/>
        <v>52883</v>
      </c>
      <c r="G23" s="42">
        <v>10144</v>
      </c>
      <c r="H23" s="45">
        <f t="shared" si="3"/>
        <v>10144</v>
      </c>
      <c r="I23" s="40">
        <f t="shared" si="4"/>
        <v>63027</v>
      </c>
      <c r="J23" s="55">
        <v>0</v>
      </c>
      <c r="K23" s="56">
        <v>0</v>
      </c>
      <c r="L23" s="35"/>
      <c r="M23" s="35"/>
      <c r="N23" s="35"/>
      <c r="O23" s="35"/>
      <c r="P23" s="35"/>
      <c r="Q23" s="35"/>
      <c r="R23" s="51">
        <f t="shared" si="5"/>
        <v>70000</v>
      </c>
      <c r="S23" s="35"/>
      <c r="T23" s="35"/>
      <c r="U23" s="35"/>
      <c r="V23" s="35"/>
      <c r="W23" s="35"/>
      <c r="X23" s="35"/>
      <c r="Y23" s="35"/>
      <c r="Z23" s="35">
        <v>70000</v>
      </c>
      <c r="AA23" s="35"/>
      <c r="AB23" s="51">
        <f t="shared" si="0"/>
        <v>70000</v>
      </c>
      <c r="AC23" s="35"/>
      <c r="AD23" s="38">
        <f t="shared" si="6"/>
        <v>0</v>
      </c>
      <c r="AE23" s="38">
        <f t="shared" si="1"/>
        <v>70000</v>
      </c>
    </row>
    <row r="24" spans="1:31" ht="18" customHeight="1">
      <c r="A24" s="22" t="s">
        <v>25</v>
      </c>
      <c r="B24" s="22" t="s">
        <v>75</v>
      </c>
      <c r="C24" s="55">
        <v>594187</v>
      </c>
      <c r="D24" s="56">
        <v>0.52</v>
      </c>
      <c r="E24" s="34"/>
      <c r="F24" s="45">
        <f t="shared" si="2"/>
        <v>594187</v>
      </c>
      <c r="G24" s="42">
        <v>84571</v>
      </c>
      <c r="H24" s="45">
        <f t="shared" si="3"/>
        <v>84571</v>
      </c>
      <c r="I24" s="40">
        <f t="shared" si="4"/>
        <v>678758</v>
      </c>
      <c r="J24" s="55">
        <v>0</v>
      </c>
      <c r="K24" s="56">
        <v>0</v>
      </c>
      <c r="L24" s="35"/>
      <c r="M24" s="35"/>
      <c r="N24" s="35"/>
      <c r="O24" s="35"/>
      <c r="P24" s="35"/>
      <c r="Q24" s="35"/>
      <c r="R24" s="51">
        <f t="shared" si="5"/>
        <v>30000</v>
      </c>
      <c r="S24" s="35"/>
      <c r="T24" s="35"/>
      <c r="U24" s="35"/>
      <c r="V24" s="35"/>
      <c r="W24" s="35"/>
      <c r="X24" s="35"/>
      <c r="Y24" s="35"/>
      <c r="Z24" s="35">
        <v>30000</v>
      </c>
      <c r="AA24" s="35"/>
      <c r="AB24" s="51">
        <f t="shared" si="0"/>
        <v>30000</v>
      </c>
      <c r="AC24" s="35"/>
      <c r="AD24" s="38">
        <f t="shared" si="6"/>
        <v>0</v>
      </c>
      <c r="AE24" s="38">
        <f t="shared" si="1"/>
        <v>30000</v>
      </c>
    </row>
    <row r="25" spans="1:31" ht="18" customHeight="1">
      <c r="A25" s="22" t="s">
        <v>26</v>
      </c>
      <c r="B25" s="22" t="s">
        <v>76</v>
      </c>
      <c r="C25" s="55">
        <v>273544</v>
      </c>
      <c r="D25" s="56">
        <v>0.24</v>
      </c>
      <c r="E25" s="34"/>
      <c r="F25" s="45">
        <f t="shared" si="2"/>
        <v>273544</v>
      </c>
      <c r="G25" s="42">
        <v>47987</v>
      </c>
      <c r="H25" s="45">
        <f t="shared" si="3"/>
        <v>47987</v>
      </c>
      <c r="I25" s="40">
        <f t="shared" si="4"/>
        <v>321531</v>
      </c>
      <c r="J25" s="55">
        <v>0</v>
      </c>
      <c r="K25" s="56">
        <v>0</v>
      </c>
      <c r="L25" s="35"/>
      <c r="M25" s="35"/>
      <c r="N25" s="35"/>
      <c r="O25" s="35"/>
      <c r="P25" s="35"/>
      <c r="Q25" s="35"/>
      <c r="R25" s="51">
        <f t="shared" si="5"/>
        <v>0</v>
      </c>
      <c r="S25" s="35"/>
      <c r="T25" s="35"/>
      <c r="U25" s="35"/>
      <c r="V25" s="35"/>
      <c r="W25" s="35"/>
      <c r="X25" s="35"/>
      <c r="Y25" s="35"/>
      <c r="Z25" s="35"/>
      <c r="AA25" s="35"/>
      <c r="AB25" s="51">
        <f t="shared" si="0"/>
        <v>0</v>
      </c>
      <c r="AC25" s="35"/>
      <c r="AD25" s="38">
        <f t="shared" si="6"/>
        <v>0</v>
      </c>
      <c r="AE25" s="38">
        <f t="shared" si="1"/>
        <v>0</v>
      </c>
    </row>
    <row r="26" spans="1:31" ht="18" customHeight="1">
      <c r="A26" s="22" t="s">
        <v>27</v>
      </c>
      <c r="B26" s="22" t="s">
        <v>77</v>
      </c>
      <c r="C26" s="55">
        <v>105019</v>
      </c>
      <c r="D26" s="56">
        <v>0.09</v>
      </c>
      <c r="E26" s="34"/>
      <c r="F26" s="45">
        <f t="shared" si="2"/>
        <v>105019</v>
      </c>
      <c r="G26" s="42">
        <v>20146</v>
      </c>
      <c r="H26" s="45">
        <f t="shared" si="3"/>
        <v>20146</v>
      </c>
      <c r="I26" s="40">
        <f t="shared" si="4"/>
        <v>125165</v>
      </c>
      <c r="J26" s="55">
        <v>0</v>
      </c>
      <c r="K26" s="56">
        <v>0</v>
      </c>
      <c r="L26" s="35"/>
      <c r="M26" s="35"/>
      <c r="N26" s="35"/>
      <c r="O26" s="35"/>
      <c r="P26" s="35"/>
      <c r="Q26" s="35"/>
      <c r="R26" s="51">
        <f t="shared" si="5"/>
        <v>0</v>
      </c>
      <c r="S26" s="35"/>
      <c r="T26" s="35"/>
      <c r="U26" s="35"/>
      <c r="V26" s="35"/>
      <c r="W26" s="35"/>
      <c r="X26" s="35"/>
      <c r="Y26" s="35"/>
      <c r="Z26" s="35"/>
      <c r="AA26" s="35"/>
      <c r="AB26" s="51">
        <f t="shared" si="0"/>
        <v>0</v>
      </c>
      <c r="AC26" s="35"/>
      <c r="AD26" s="38">
        <f t="shared" si="6"/>
        <v>0</v>
      </c>
      <c r="AE26" s="38">
        <f t="shared" si="1"/>
        <v>0</v>
      </c>
    </row>
    <row r="27" spans="1:31" ht="18" customHeight="1">
      <c r="A27" s="22" t="s">
        <v>28</v>
      </c>
      <c r="B27" s="22" t="s">
        <v>78</v>
      </c>
      <c r="C27" s="55">
        <v>117269</v>
      </c>
      <c r="D27" s="56">
        <v>0.11</v>
      </c>
      <c r="E27" s="34"/>
      <c r="F27" s="45">
        <f t="shared" si="2"/>
        <v>117269</v>
      </c>
      <c r="G27" s="42">
        <v>12215</v>
      </c>
      <c r="H27" s="45">
        <f t="shared" si="3"/>
        <v>12215</v>
      </c>
      <c r="I27" s="40">
        <f t="shared" si="4"/>
        <v>129484</v>
      </c>
      <c r="J27" s="55">
        <v>0</v>
      </c>
      <c r="K27" s="56">
        <v>0</v>
      </c>
      <c r="L27" s="35"/>
      <c r="M27" s="35"/>
      <c r="N27" s="35"/>
      <c r="O27" s="35"/>
      <c r="P27" s="35"/>
      <c r="Q27" s="35"/>
      <c r="R27" s="51">
        <f t="shared" si="5"/>
        <v>0</v>
      </c>
      <c r="S27" s="35"/>
      <c r="T27" s="35"/>
      <c r="U27" s="35"/>
      <c r="V27" s="35"/>
      <c r="W27" s="35"/>
      <c r="X27" s="35"/>
      <c r="Y27" s="35"/>
      <c r="Z27" s="35"/>
      <c r="AA27" s="35"/>
      <c r="AB27" s="51">
        <f t="shared" si="0"/>
        <v>0</v>
      </c>
      <c r="AC27" s="35"/>
      <c r="AD27" s="38">
        <f t="shared" si="6"/>
        <v>0</v>
      </c>
      <c r="AE27" s="38">
        <f t="shared" si="1"/>
        <v>0</v>
      </c>
    </row>
    <row r="28" spans="1:31" ht="18" customHeight="1">
      <c r="A28" s="22" t="s">
        <v>29</v>
      </c>
      <c r="B28" s="22" t="s">
        <v>79</v>
      </c>
      <c r="C28" s="55">
        <v>221877</v>
      </c>
      <c r="D28" s="56">
        <v>0.2</v>
      </c>
      <c r="E28" s="34"/>
      <c r="F28" s="45">
        <f t="shared" si="2"/>
        <v>221877</v>
      </c>
      <c r="G28" s="42">
        <v>8947</v>
      </c>
      <c r="H28" s="45">
        <f t="shared" si="3"/>
        <v>8947</v>
      </c>
      <c r="I28" s="40">
        <f t="shared" si="4"/>
        <v>230824</v>
      </c>
      <c r="J28" s="55">
        <v>0</v>
      </c>
      <c r="K28" s="56">
        <v>0</v>
      </c>
      <c r="L28" s="35"/>
      <c r="M28" s="35"/>
      <c r="N28" s="35"/>
      <c r="O28" s="35"/>
      <c r="P28" s="35"/>
      <c r="Q28" s="35"/>
      <c r="R28" s="51">
        <f t="shared" si="5"/>
        <v>0</v>
      </c>
      <c r="S28" s="35"/>
      <c r="T28" s="35"/>
      <c r="U28" s="35"/>
      <c r="V28" s="35"/>
      <c r="W28" s="35"/>
      <c r="X28" s="35"/>
      <c r="Y28" s="35"/>
      <c r="Z28" s="35"/>
      <c r="AA28" s="35"/>
      <c r="AB28" s="51">
        <f t="shared" si="0"/>
        <v>0</v>
      </c>
      <c r="AC28" s="35"/>
      <c r="AD28" s="38">
        <f t="shared" si="6"/>
        <v>0</v>
      </c>
      <c r="AE28" s="38">
        <f t="shared" si="1"/>
        <v>0</v>
      </c>
    </row>
    <row r="29" spans="1:31" ht="18" customHeight="1">
      <c r="A29" s="22" t="s">
        <v>30</v>
      </c>
      <c r="B29" s="22" t="s">
        <v>80</v>
      </c>
      <c r="C29" s="55">
        <v>70334</v>
      </c>
      <c r="D29" s="56">
        <v>0.06</v>
      </c>
      <c r="E29" s="34"/>
      <c r="F29" s="45">
        <f t="shared" si="2"/>
        <v>70334</v>
      </c>
      <c r="G29" s="42">
        <v>12536</v>
      </c>
      <c r="H29" s="45">
        <f t="shared" si="3"/>
        <v>12536</v>
      </c>
      <c r="I29" s="40">
        <f t="shared" si="4"/>
        <v>82870</v>
      </c>
      <c r="J29" s="55">
        <v>0</v>
      </c>
      <c r="K29" s="56">
        <v>0</v>
      </c>
      <c r="L29" s="35"/>
      <c r="M29" s="35"/>
      <c r="N29" s="35"/>
      <c r="O29" s="35"/>
      <c r="P29" s="35"/>
      <c r="Q29" s="35"/>
      <c r="R29" s="51">
        <f t="shared" si="5"/>
        <v>0</v>
      </c>
      <c r="S29" s="35"/>
      <c r="T29" s="35"/>
      <c r="U29" s="35"/>
      <c r="V29" s="35"/>
      <c r="W29" s="35"/>
      <c r="X29" s="35"/>
      <c r="Y29" s="35"/>
      <c r="Z29" s="35"/>
      <c r="AA29" s="35"/>
      <c r="AB29" s="51">
        <f t="shared" si="0"/>
        <v>0</v>
      </c>
      <c r="AC29" s="35"/>
      <c r="AD29" s="38">
        <f t="shared" si="6"/>
        <v>0</v>
      </c>
      <c r="AE29" s="38">
        <f t="shared" si="1"/>
        <v>0</v>
      </c>
    </row>
    <row r="30" spans="1:31" ht="18" customHeight="1">
      <c r="A30" s="22" t="s">
        <v>31</v>
      </c>
      <c r="B30" s="22" t="s">
        <v>81</v>
      </c>
      <c r="C30" s="55">
        <v>147541</v>
      </c>
      <c r="D30" s="56">
        <v>0.13</v>
      </c>
      <c r="E30" s="34"/>
      <c r="F30" s="45">
        <f t="shared" si="2"/>
        <v>147541</v>
      </c>
      <c r="G30" s="42">
        <v>11223</v>
      </c>
      <c r="H30" s="45">
        <f t="shared" si="3"/>
        <v>11223</v>
      </c>
      <c r="I30" s="40">
        <f t="shared" si="4"/>
        <v>158764</v>
      </c>
      <c r="J30" s="55">
        <v>0</v>
      </c>
      <c r="K30" s="56">
        <v>0</v>
      </c>
      <c r="L30" s="35"/>
      <c r="M30" s="35"/>
      <c r="N30" s="35"/>
      <c r="O30" s="35"/>
      <c r="P30" s="35"/>
      <c r="Q30" s="35"/>
      <c r="R30" s="51">
        <f t="shared" si="5"/>
        <v>30000</v>
      </c>
      <c r="S30" s="35"/>
      <c r="T30" s="35"/>
      <c r="U30" s="35"/>
      <c r="V30" s="35"/>
      <c r="W30" s="35"/>
      <c r="X30" s="35"/>
      <c r="Y30" s="35"/>
      <c r="Z30" s="35">
        <v>30000</v>
      </c>
      <c r="AA30" s="35"/>
      <c r="AB30" s="51">
        <f t="shared" si="0"/>
        <v>30000</v>
      </c>
      <c r="AC30" s="35"/>
      <c r="AD30" s="38">
        <f t="shared" si="6"/>
        <v>0</v>
      </c>
      <c r="AE30" s="38">
        <f t="shared" si="1"/>
        <v>30000</v>
      </c>
    </row>
    <row r="31" spans="1:31" ht="18" customHeight="1">
      <c r="A31" s="22" t="s">
        <v>32</v>
      </c>
      <c r="B31" s="22" t="s">
        <v>82</v>
      </c>
      <c r="C31" s="55">
        <v>107785</v>
      </c>
      <c r="D31" s="56">
        <v>0.1</v>
      </c>
      <c r="E31" s="34"/>
      <c r="F31" s="45">
        <f t="shared" si="2"/>
        <v>107785</v>
      </c>
      <c r="G31" s="42">
        <v>8771</v>
      </c>
      <c r="H31" s="45">
        <f t="shared" si="3"/>
        <v>8771</v>
      </c>
      <c r="I31" s="40">
        <f t="shared" si="4"/>
        <v>116556</v>
      </c>
      <c r="J31" s="55">
        <v>0</v>
      </c>
      <c r="K31" s="56">
        <v>0</v>
      </c>
      <c r="L31" s="35"/>
      <c r="M31" s="35"/>
      <c r="N31" s="35"/>
      <c r="O31" s="35"/>
      <c r="P31" s="35"/>
      <c r="Q31" s="35"/>
      <c r="R31" s="51">
        <f t="shared" si="5"/>
        <v>0</v>
      </c>
      <c r="S31" s="35"/>
      <c r="T31" s="35"/>
      <c r="U31" s="35"/>
      <c r="V31" s="35"/>
      <c r="W31" s="35"/>
      <c r="X31" s="35"/>
      <c r="Y31" s="35"/>
      <c r="Z31" s="35"/>
      <c r="AA31" s="35"/>
      <c r="AB31" s="51">
        <f t="shared" si="0"/>
        <v>0</v>
      </c>
      <c r="AC31" s="35"/>
      <c r="AD31" s="38">
        <f t="shared" si="6"/>
        <v>0</v>
      </c>
      <c r="AE31" s="38">
        <f t="shared" si="1"/>
        <v>0</v>
      </c>
    </row>
    <row r="32" spans="1:31" ht="18" customHeight="1">
      <c r="A32" s="22" t="s">
        <v>33</v>
      </c>
      <c r="B32" s="22" t="s">
        <v>83</v>
      </c>
      <c r="C32" s="55">
        <v>86568</v>
      </c>
      <c r="D32" s="56">
        <v>0.08</v>
      </c>
      <c r="E32" s="34"/>
      <c r="F32" s="45">
        <f t="shared" si="2"/>
        <v>86568</v>
      </c>
      <c r="G32" s="42">
        <v>6769</v>
      </c>
      <c r="H32" s="45">
        <f t="shared" si="3"/>
        <v>6769</v>
      </c>
      <c r="I32" s="40">
        <f t="shared" si="4"/>
        <v>93337</v>
      </c>
      <c r="J32" s="55">
        <v>0</v>
      </c>
      <c r="K32" s="56">
        <v>0</v>
      </c>
      <c r="L32" s="35"/>
      <c r="M32" s="35"/>
      <c r="N32" s="35"/>
      <c r="O32" s="35"/>
      <c r="P32" s="35"/>
      <c r="Q32" s="35"/>
      <c r="R32" s="51">
        <f t="shared" si="5"/>
        <v>0</v>
      </c>
      <c r="S32" s="35"/>
      <c r="T32" s="35"/>
      <c r="U32" s="35"/>
      <c r="V32" s="35"/>
      <c r="W32" s="35"/>
      <c r="X32" s="35"/>
      <c r="Y32" s="35"/>
      <c r="Z32" s="35"/>
      <c r="AA32" s="35"/>
      <c r="AB32" s="51">
        <f t="shared" si="0"/>
        <v>0</v>
      </c>
      <c r="AC32" s="35"/>
      <c r="AD32" s="38">
        <f t="shared" si="6"/>
        <v>0</v>
      </c>
      <c r="AE32" s="38">
        <f t="shared" si="1"/>
        <v>0</v>
      </c>
    </row>
    <row r="33" spans="1:31" ht="18" customHeight="1">
      <c r="A33" s="22" t="s">
        <v>34</v>
      </c>
      <c r="B33" s="22" t="s">
        <v>84</v>
      </c>
      <c r="C33" s="57">
        <v>0</v>
      </c>
      <c r="D33" s="56">
        <v>0</v>
      </c>
      <c r="E33" s="34"/>
      <c r="F33" s="45">
        <f t="shared" si="2"/>
        <v>0</v>
      </c>
      <c r="G33" s="42">
        <v>32693</v>
      </c>
      <c r="H33" s="45">
        <f t="shared" si="3"/>
        <v>32693</v>
      </c>
      <c r="I33" s="40">
        <f t="shared" si="4"/>
        <v>32693</v>
      </c>
      <c r="J33" s="55">
        <v>1271926</v>
      </c>
      <c r="K33" s="57">
        <v>87.57</v>
      </c>
      <c r="L33" s="35"/>
      <c r="M33" s="35"/>
      <c r="N33" s="35"/>
      <c r="O33" s="35"/>
      <c r="P33" s="35"/>
      <c r="Q33" s="35"/>
      <c r="R33" s="51">
        <f t="shared" si="5"/>
        <v>0</v>
      </c>
      <c r="S33" s="35"/>
      <c r="T33" s="35"/>
      <c r="U33" s="35"/>
      <c r="V33" s="35"/>
      <c r="W33" s="35"/>
      <c r="X33" s="35"/>
      <c r="Y33" s="35"/>
      <c r="Z33" s="35"/>
      <c r="AA33" s="35"/>
      <c r="AB33" s="51">
        <f t="shared" si="0"/>
        <v>1271926</v>
      </c>
      <c r="AC33" s="35"/>
      <c r="AD33" s="38">
        <f t="shared" si="6"/>
        <v>0</v>
      </c>
      <c r="AE33" s="38">
        <f t="shared" si="1"/>
        <v>1271926</v>
      </c>
    </row>
    <row r="34" spans="1:31" ht="18" customHeight="1">
      <c r="A34" s="22" t="s">
        <v>35</v>
      </c>
      <c r="B34" s="22" t="s">
        <v>85</v>
      </c>
      <c r="C34" s="55">
        <v>48982</v>
      </c>
      <c r="D34" s="56">
        <v>0.04</v>
      </c>
      <c r="E34" s="34"/>
      <c r="F34" s="45">
        <f t="shared" si="2"/>
        <v>48982</v>
      </c>
      <c r="G34" s="42">
        <v>16315</v>
      </c>
      <c r="H34" s="45">
        <f t="shared" si="3"/>
        <v>16315</v>
      </c>
      <c r="I34" s="40">
        <f t="shared" si="4"/>
        <v>65297</v>
      </c>
      <c r="J34" s="55">
        <v>0</v>
      </c>
      <c r="K34" s="56">
        <v>0</v>
      </c>
      <c r="L34" s="35"/>
      <c r="M34" s="35"/>
      <c r="N34" s="35"/>
      <c r="O34" s="35"/>
      <c r="P34" s="35"/>
      <c r="Q34" s="35"/>
      <c r="R34" s="51">
        <f t="shared" si="5"/>
        <v>21000</v>
      </c>
      <c r="S34" s="35"/>
      <c r="T34" s="35"/>
      <c r="U34" s="35"/>
      <c r="V34" s="35"/>
      <c r="W34" s="35"/>
      <c r="X34" s="35"/>
      <c r="Y34" s="35"/>
      <c r="Z34" s="35">
        <v>21000</v>
      </c>
      <c r="AA34" s="35"/>
      <c r="AB34" s="51">
        <f t="shared" si="0"/>
        <v>21000</v>
      </c>
      <c r="AC34" s="35"/>
      <c r="AD34" s="38">
        <f t="shared" si="6"/>
        <v>0</v>
      </c>
      <c r="AE34" s="38">
        <f t="shared" si="1"/>
        <v>21000</v>
      </c>
    </row>
    <row r="35" spans="1:31" ht="18" customHeight="1">
      <c r="A35" s="22" t="s">
        <v>36</v>
      </c>
      <c r="B35" s="22" t="s">
        <v>86</v>
      </c>
      <c r="C35" s="55">
        <v>63153</v>
      </c>
      <c r="D35" s="56">
        <v>0.06</v>
      </c>
      <c r="E35" s="34"/>
      <c r="F35" s="45">
        <f t="shared" si="2"/>
        <v>63153</v>
      </c>
      <c r="G35" s="42">
        <v>8349</v>
      </c>
      <c r="H35" s="45">
        <f t="shared" si="3"/>
        <v>8349</v>
      </c>
      <c r="I35" s="40">
        <f t="shared" si="4"/>
        <v>71502</v>
      </c>
      <c r="J35" s="55">
        <v>0</v>
      </c>
      <c r="K35" s="56">
        <v>0</v>
      </c>
      <c r="L35" s="35"/>
      <c r="M35" s="35"/>
      <c r="N35" s="35"/>
      <c r="O35" s="35"/>
      <c r="P35" s="35"/>
      <c r="Q35" s="35"/>
      <c r="R35" s="51">
        <f t="shared" si="5"/>
        <v>0</v>
      </c>
      <c r="S35" s="35"/>
      <c r="T35" s="35"/>
      <c r="U35" s="35"/>
      <c r="V35" s="35"/>
      <c r="W35" s="35"/>
      <c r="X35" s="35"/>
      <c r="Y35" s="35"/>
      <c r="Z35" s="35"/>
      <c r="AA35" s="35"/>
      <c r="AB35" s="51">
        <f t="shared" si="0"/>
        <v>0</v>
      </c>
      <c r="AC35" s="35"/>
      <c r="AD35" s="38">
        <f t="shared" si="6"/>
        <v>0</v>
      </c>
      <c r="AE35" s="38">
        <f t="shared" si="1"/>
        <v>0</v>
      </c>
    </row>
    <row r="36" spans="1:31" ht="18" customHeight="1">
      <c r="A36" s="22" t="s">
        <v>37</v>
      </c>
      <c r="B36" s="22" t="s">
        <v>87</v>
      </c>
      <c r="C36" s="55">
        <v>168455</v>
      </c>
      <c r="D36" s="56">
        <v>0.15</v>
      </c>
      <c r="E36" s="34"/>
      <c r="F36" s="45">
        <f t="shared" si="2"/>
        <v>168455</v>
      </c>
      <c r="G36" s="42">
        <v>7333</v>
      </c>
      <c r="H36" s="45">
        <f t="shared" si="3"/>
        <v>7333</v>
      </c>
      <c r="I36" s="40">
        <f t="shared" si="4"/>
        <v>175788</v>
      </c>
      <c r="J36" s="55">
        <v>0</v>
      </c>
      <c r="K36" s="56">
        <v>0</v>
      </c>
      <c r="L36" s="35"/>
      <c r="M36" s="35"/>
      <c r="N36" s="35"/>
      <c r="O36" s="35"/>
      <c r="P36" s="35"/>
      <c r="Q36" s="35"/>
      <c r="R36" s="51">
        <f t="shared" si="5"/>
        <v>0</v>
      </c>
      <c r="S36" s="35"/>
      <c r="T36" s="35"/>
      <c r="U36" s="35"/>
      <c r="V36" s="35"/>
      <c r="W36" s="35"/>
      <c r="X36" s="35"/>
      <c r="Y36" s="35"/>
      <c r="Z36" s="35"/>
      <c r="AA36" s="35"/>
      <c r="AB36" s="51">
        <f t="shared" si="0"/>
        <v>0</v>
      </c>
      <c r="AC36" s="35"/>
      <c r="AD36" s="38">
        <f t="shared" si="6"/>
        <v>0</v>
      </c>
      <c r="AE36" s="38">
        <f t="shared" si="1"/>
        <v>0</v>
      </c>
    </row>
    <row r="37" spans="1:31" ht="18" customHeight="1">
      <c r="A37" s="22" t="s">
        <v>38</v>
      </c>
      <c r="B37" s="22" t="s">
        <v>88</v>
      </c>
      <c r="C37" s="55">
        <v>88410</v>
      </c>
      <c r="D37" s="56">
        <v>0.08</v>
      </c>
      <c r="E37" s="34"/>
      <c r="F37" s="45">
        <f t="shared" si="2"/>
        <v>88410</v>
      </c>
      <c r="G37" s="42">
        <v>6177</v>
      </c>
      <c r="H37" s="45">
        <f t="shared" si="3"/>
        <v>6177</v>
      </c>
      <c r="I37" s="40">
        <f t="shared" si="4"/>
        <v>94587</v>
      </c>
      <c r="J37" s="55">
        <v>0</v>
      </c>
      <c r="K37" s="56">
        <v>0</v>
      </c>
      <c r="L37" s="35"/>
      <c r="M37" s="35"/>
      <c r="N37" s="35"/>
      <c r="O37" s="35"/>
      <c r="P37" s="35"/>
      <c r="Q37" s="35"/>
      <c r="R37" s="51">
        <f t="shared" si="5"/>
        <v>0</v>
      </c>
      <c r="S37" s="35"/>
      <c r="T37" s="35"/>
      <c r="U37" s="35"/>
      <c r="V37" s="35"/>
      <c r="W37" s="35"/>
      <c r="X37" s="35"/>
      <c r="Y37" s="35"/>
      <c r="Z37" s="35"/>
      <c r="AA37" s="35"/>
      <c r="AB37" s="51">
        <f t="shared" si="0"/>
        <v>0</v>
      </c>
      <c r="AC37" s="35"/>
      <c r="AD37" s="38">
        <f t="shared" si="6"/>
        <v>0</v>
      </c>
      <c r="AE37" s="38">
        <f t="shared" si="1"/>
        <v>0</v>
      </c>
    </row>
    <row r="38" spans="1:31" ht="18" customHeight="1">
      <c r="A38" s="22" t="s">
        <v>39</v>
      </c>
      <c r="B38" s="22" t="s">
        <v>89</v>
      </c>
      <c r="C38" s="55">
        <v>0</v>
      </c>
      <c r="D38" s="56">
        <v>0</v>
      </c>
      <c r="E38" s="34"/>
      <c r="F38" s="45">
        <f t="shared" si="2"/>
        <v>0</v>
      </c>
      <c r="G38" s="42">
        <v>124151</v>
      </c>
      <c r="H38" s="45">
        <f t="shared" si="3"/>
        <v>124151</v>
      </c>
      <c r="I38" s="40">
        <f t="shared" si="4"/>
        <v>124151</v>
      </c>
      <c r="J38" s="55">
        <v>110977</v>
      </c>
      <c r="K38" s="56">
        <v>35.409999999999997</v>
      </c>
      <c r="L38" s="35"/>
      <c r="M38" s="35"/>
      <c r="N38" s="35"/>
      <c r="O38" s="35"/>
      <c r="P38" s="35"/>
      <c r="Q38" s="35"/>
      <c r="R38" s="51">
        <f t="shared" si="5"/>
        <v>0</v>
      </c>
      <c r="S38" s="35"/>
      <c r="T38" s="35"/>
      <c r="U38" s="35"/>
      <c r="V38" s="35"/>
      <c r="W38" s="35"/>
      <c r="X38" s="35"/>
      <c r="Y38" s="35"/>
      <c r="Z38" s="35"/>
      <c r="AA38" s="35"/>
      <c r="AB38" s="51">
        <f t="shared" si="0"/>
        <v>110977</v>
      </c>
      <c r="AC38" s="35"/>
      <c r="AD38" s="38">
        <f t="shared" si="6"/>
        <v>0</v>
      </c>
      <c r="AE38" s="38">
        <f t="shared" si="1"/>
        <v>110977</v>
      </c>
    </row>
    <row r="39" spans="1:31" ht="18" customHeight="1">
      <c r="A39" s="22" t="s">
        <v>40</v>
      </c>
      <c r="B39" s="22" t="s">
        <v>90</v>
      </c>
      <c r="C39" s="55">
        <v>40606</v>
      </c>
      <c r="D39" s="56">
        <v>0.04</v>
      </c>
      <c r="E39" s="34"/>
      <c r="F39" s="45">
        <f t="shared" si="2"/>
        <v>40606</v>
      </c>
      <c r="G39" s="42">
        <v>15835</v>
      </c>
      <c r="H39" s="45">
        <f t="shared" si="3"/>
        <v>15835</v>
      </c>
      <c r="I39" s="40">
        <f t="shared" si="4"/>
        <v>56441</v>
      </c>
      <c r="J39" s="55">
        <v>0</v>
      </c>
      <c r="K39" s="56">
        <v>0</v>
      </c>
      <c r="L39" s="35"/>
      <c r="M39" s="35"/>
      <c r="N39" s="35"/>
      <c r="O39" s="35"/>
      <c r="P39" s="35"/>
      <c r="Q39" s="35"/>
      <c r="R39" s="51">
        <f t="shared" si="5"/>
        <v>0</v>
      </c>
      <c r="S39" s="35"/>
      <c r="T39" s="35"/>
      <c r="U39" s="35"/>
      <c r="V39" s="35"/>
      <c r="W39" s="35"/>
      <c r="X39" s="35"/>
      <c r="Y39" s="35"/>
      <c r="Z39" s="35"/>
      <c r="AA39" s="35"/>
      <c r="AB39" s="51">
        <f t="shared" si="0"/>
        <v>0</v>
      </c>
      <c r="AC39" s="35"/>
      <c r="AD39" s="38">
        <f t="shared" si="6"/>
        <v>0</v>
      </c>
      <c r="AE39" s="38">
        <f t="shared" si="1"/>
        <v>0</v>
      </c>
    </row>
    <row r="40" spans="1:31" ht="18" customHeight="1">
      <c r="A40" s="22" t="s">
        <v>41</v>
      </c>
      <c r="B40" s="22" t="s">
        <v>91</v>
      </c>
      <c r="C40" s="55">
        <v>282161</v>
      </c>
      <c r="D40" s="56">
        <v>0.25</v>
      </c>
      <c r="E40" s="34"/>
      <c r="F40" s="45">
        <f t="shared" si="2"/>
        <v>282161</v>
      </c>
      <c r="G40" s="42">
        <v>25119</v>
      </c>
      <c r="H40" s="45">
        <f t="shared" si="3"/>
        <v>25119</v>
      </c>
      <c r="I40" s="40">
        <f t="shared" si="4"/>
        <v>307280</v>
      </c>
      <c r="J40" s="55">
        <v>0</v>
      </c>
      <c r="K40" s="56">
        <v>0</v>
      </c>
      <c r="L40" s="35"/>
      <c r="M40" s="35"/>
      <c r="N40" s="35"/>
      <c r="O40" s="35"/>
      <c r="P40" s="35"/>
      <c r="Q40" s="35"/>
      <c r="R40" s="51">
        <f t="shared" si="5"/>
        <v>0</v>
      </c>
      <c r="S40" s="35"/>
      <c r="T40" s="35"/>
      <c r="U40" s="35"/>
      <c r="V40" s="35"/>
      <c r="W40" s="35"/>
      <c r="X40" s="35"/>
      <c r="Y40" s="35"/>
      <c r="Z40" s="35"/>
      <c r="AA40" s="35"/>
      <c r="AB40" s="51">
        <f t="shared" si="0"/>
        <v>0</v>
      </c>
      <c r="AC40" s="35"/>
      <c r="AD40" s="38">
        <f t="shared" si="6"/>
        <v>0</v>
      </c>
      <c r="AE40" s="38">
        <f t="shared" si="1"/>
        <v>0</v>
      </c>
    </row>
    <row r="41" spans="1:31" ht="18" customHeight="1">
      <c r="A41" s="22" t="s">
        <v>42</v>
      </c>
      <c r="B41" s="22" t="s">
        <v>92</v>
      </c>
      <c r="C41" s="55">
        <v>160473</v>
      </c>
      <c r="D41" s="56">
        <v>0.14000000000000001</v>
      </c>
      <c r="E41" s="34"/>
      <c r="F41" s="45">
        <f t="shared" si="2"/>
        <v>160473</v>
      </c>
      <c r="G41" s="42">
        <v>12837</v>
      </c>
      <c r="H41" s="45">
        <f t="shared" si="3"/>
        <v>12837</v>
      </c>
      <c r="I41" s="40">
        <f t="shared" si="4"/>
        <v>173310</v>
      </c>
      <c r="J41" s="55">
        <v>0</v>
      </c>
      <c r="K41" s="56">
        <v>0</v>
      </c>
      <c r="L41" s="35"/>
      <c r="M41" s="35"/>
      <c r="N41" s="35"/>
      <c r="O41" s="35"/>
      <c r="P41" s="35"/>
      <c r="Q41" s="35"/>
      <c r="R41" s="51">
        <f t="shared" si="5"/>
        <v>0</v>
      </c>
      <c r="S41" s="35"/>
      <c r="T41" s="35"/>
      <c r="U41" s="35"/>
      <c r="V41" s="35"/>
      <c r="W41" s="35"/>
      <c r="X41" s="35"/>
      <c r="Y41" s="35"/>
      <c r="Z41" s="35"/>
      <c r="AA41" s="35"/>
      <c r="AB41" s="51">
        <f t="shared" si="0"/>
        <v>0</v>
      </c>
      <c r="AC41" s="35"/>
      <c r="AD41" s="38">
        <f t="shared" si="6"/>
        <v>0</v>
      </c>
      <c r="AE41" s="38">
        <f t="shared" si="1"/>
        <v>0</v>
      </c>
    </row>
    <row r="42" spans="1:31" ht="18" customHeight="1">
      <c r="A42" s="22" t="s">
        <v>43</v>
      </c>
      <c r="B42" s="22" t="s">
        <v>93</v>
      </c>
      <c r="C42" s="55">
        <v>61785</v>
      </c>
      <c r="D42" s="56">
        <v>0.06</v>
      </c>
      <c r="E42" s="34"/>
      <c r="F42" s="45">
        <f t="shared" si="2"/>
        <v>61785</v>
      </c>
      <c r="G42" s="42">
        <v>9094</v>
      </c>
      <c r="H42" s="45">
        <f t="shared" si="3"/>
        <v>9094</v>
      </c>
      <c r="I42" s="40">
        <f t="shared" si="4"/>
        <v>70879</v>
      </c>
      <c r="J42" s="55">
        <v>0</v>
      </c>
      <c r="K42" s="56">
        <v>0</v>
      </c>
      <c r="L42" s="35"/>
      <c r="M42" s="35"/>
      <c r="N42" s="35"/>
      <c r="O42" s="35"/>
      <c r="P42" s="35"/>
      <c r="Q42" s="35"/>
      <c r="R42" s="51">
        <f t="shared" si="5"/>
        <v>0</v>
      </c>
      <c r="S42" s="35"/>
      <c r="T42" s="35"/>
      <c r="U42" s="35"/>
      <c r="V42" s="35"/>
      <c r="W42" s="35"/>
      <c r="X42" s="35"/>
      <c r="Y42" s="35"/>
      <c r="Z42" s="35"/>
      <c r="AA42" s="35"/>
      <c r="AB42" s="51">
        <f t="shared" si="0"/>
        <v>0</v>
      </c>
      <c r="AC42" s="35"/>
      <c r="AD42" s="38">
        <f t="shared" si="6"/>
        <v>0</v>
      </c>
      <c r="AE42" s="38">
        <f t="shared" si="1"/>
        <v>0</v>
      </c>
    </row>
    <row r="43" spans="1:31" ht="18" customHeight="1">
      <c r="A43" s="22" t="s">
        <v>44</v>
      </c>
      <c r="B43" s="22" t="s">
        <v>94</v>
      </c>
      <c r="C43" s="55">
        <v>93452</v>
      </c>
      <c r="D43" s="56">
        <v>0.08</v>
      </c>
      <c r="E43" s="34"/>
      <c r="F43" s="45">
        <f t="shared" si="2"/>
        <v>93452</v>
      </c>
      <c r="G43" s="42">
        <v>9833</v>
      </c>
      <c r="H43" s="45">
        <f t="shared" si="3"/>
        <v>9833</v>
      </c>
      <c r="I43" s="40">
        <f t="shared" si="4"/>
        <v>103285</v>
      </c>
      <c r="J43" s="55">
        <v>0</v>
      </c>
      <c r="K43" s="56">
        <v>0</v>
      </c>
      <c r="L43" s="35"/>
      <c r="M43" s="35"/>
      <c r="N43" s="35"/>
      <c r="O43" s="35"/>
      <c r="P43" s="35"/>
      <c r="Q43" s="35"/>
      <c r="R43" s="51">
        <f t="shared" si="5"/>
        <v>65000</v>
      </c>
      <c r="S43" s="35"/>
      <c r="T43" s="35"/>
      <c r="U43" s="35"/>
      <c r="V43" s="35"/>
      <c r="W43" s="35"/>
      <c r="X43" s="35"/>
      <c r="Y43" s="35"/>
      <c r="Z43" s="35">
        <v>65000</v>
      </c>
      <c r="AA43" s="35"/>
      <c r="AB43" s="51">
        <f t="shared" si="0"/>
        <v>65000</v>
      </c>
      <c r="AC43" s="35"/>
      <c r="AD43" s="38">
        <f t="shared" si="6"/>
        <v>0</v>
      </c>
      <c r="AE43" s="38">
        <f t="shared" si="1"/>
        <v>65000</v>
      </c>
    </row>
    <row r="44" spans="1:31" ht="18" customHeight="1">
      <c r="A44" s="22" t="s">
        <v>45</v>
      </c>
      <c r="B44" s="22" t="s">
        <v>95</v>
      </c>
      <c r="C44" s="55">
        <v>74036</v>
      </c>
      <c r="D44" s="56">
        <v>7.0000000000000007E-2</v>
      </c>
      <c r="E44" s="34"/>
      <c r="F44" s="45">
        <f t="shared" si="2"/>
        <v>74036</v>
      </c>
      <c r="G44" s="42">
        <v>8246</v>
      </c>
      <c r="H44" s="45">
        <f t="shared" si="3"/>
        <v>8246</v>
      </c>
      <c r="I44" s="40">
        <f t="shared" si="4"/>
        <v>82282</v>
      </c>
      <c r="J44" s="55">
        <v>0</v>
      </c>
      <c r="K44" s="56">
        <v>0</v>
      </c>
      <c r="L44" s="35"/>
      <c r="M44" s="35"/>
      <c r="N44" s="35"/>
      <c r="O44" s="35"/>
      <c r="P44" s="35"/>
      <c r="Q44" s="35"/>
      <c r="R44" s="51">
        <f t="shared" si="5"/>
        <v>0</v>
      </c>
      <c r="S44" s="35"/>
      <c r="T44" s="35"/>
      <c r="U44" s="35"/>
      <c r="V44" s="35"/>
      <c r="W44" s="35"/>
      <c r="X44" s="35"/>
      <c r="Y44" s="35"/>
      <c r="Z44" s="35"/>
      <c r="AA44" s="35"/>
      <c r="AB44" s="51">
        <f t="shared" ref="AB44:AB61" si="7">SUM(AA44,R44,Q44,P44,O44,N44,L44,J44,M44)</f>
        <v>0</v>
      </c>
      <c r="AC44" s="35"/>
      <c r="AD44" s="38">
        <f t="shared" si="6"/>
        <v>0</v>
      </c>
      <c r="AE44" s="38">
        <f t="shared" ref="AE44:AE61" si="8">SUM(AD44,AB44)</f>
        <v>0</v>
      </c>
    </row>
    <row r="45" spans="1:31" ht="18" customHeight="1">
      <c r="A45" s="22" t="s">
        <v>46</v>
      </c>
      <c r="B45" s="22" t="s">
        <v>96</v>
      </c>
      <c r="C45" s="55">
        <v>449790</v>
      </c>
      <c r="D45" s="56">
        <v>0.4</v>
      </c>
      <c r="E45" s="34"/>
      <c r="F45" s="45">
        <f t="shared" si="2"/>
        <v>449790</v>
      </c>
      <c r="G45" s="42">
        <v>17999</v>
      </c>
      <c r="H45" s="45">
        <f t="shared" si="3"/>
        <v>17999</v>
      </c>
      <c r="I45" s="40">
        <f t="shared" si="4"/>
        <v>467789</v>
      </c>
      <c r="J45" s="55">
        <v>0</v>
      </c>
      <c r="K45" s="56">
        <v>0</v>
      </c>
      <c r="L45" s="35"/>
      <c r="M45" s="35"/>
      <c r="N45" s="35"/>
      <c r="O45" s="35"/>
      <c r="P45" s="35"/>
      <c r="Q45" s="35"/>
      <c r="R45" s="51">
        <f t="shared" si="5"/>
        <v>0</v>
      </c>
      <c r="S45" s="35"/>
      <c r="T45" s="35"/>
      <c r="U45" s="35"/>
      <c r="V45" s="35"/>
      <c r="W45" s="35"/>
      <c r="X45" s="35"/>
      <c r="Y45" s="35"/>
      <c r="Z45" s="35"/>
      <c r="AA45" s="35"/>
      <c r="AB45" s="51">
        <f t="shared" si="7"/>
        <v>0</v>
      </c>
      <c r="AC45" s="35"/>
      <c r="AD45" s="38">
        <f t="shared" si="6"/>
        <v>0</v>
      </c>
      <c r="AE45" s="38">
        <f t="shared" si="8"/>
        <v>0</v>
      </c>
    </row>
    <row r="46" spans="1:31" ht="18" customHeight="1">
      <c r="A46" s="22" t="s">
        <v>47</v>
      </c>
      <c r="B46" s="22" t="s">
        <v>97</v>
      </c>
      <c r="C46" s="55">
        <v>112268</v>
      </c>
      <c r="D46" s="56">
        <v>0.1</v>
      </c>
      <c r="E46" s="34"/>
      <c r="F46" s="45">
        <f t="shared" si="2"/>
        <v>112268</v>
      </c>
      <c r="G46" s="42">
        <v>53904</v>
      </c>
      <c r="H46" s="45">
        <f t="shared" si="3"/>
        <v>53904</v>
      </c>
      <c r="I46" s="40">
        <f t="shared" si="4"/>
        <v>166172</v>
      </c>
      <c r="J46" s="55">
        <v>0</v>
      </c>
      <c r="K46" s="56">
        <v>0</v>
      </c>
      <c r="L46" s="35"/>
      <c r="M46" s="35"/>
      <c r="N46" s="35"/>
      <c r="O46" s="35"/>
      <c r="P46" s="35"/>
      <c r="Q46" s="35"/>
      <c r="R46" s="51">
        <f t="shared" si="5"/>
        <v>30000</v>
      </c>
      <c r="S46" s="35"/>
      <c r="T46" s="35"/>
      <c r="U46" s="35"/>
      <c r="V46" s="35"/>
      <c r="W46" s="35"/>
      <c r="X46" s="35"/>
      <c r="Y46" s="35"/>
      <c r="Z46" s="35">
        <v>30000</v>
      </c>
      <c r="AA46" s="35"/>
      <c r="AB46" s="51">
        <f t="shared" si="7"/>
        <v>30000</v>
      </c>
      <c r="AC46" s="35"/>
      <c r="AD46" s="38">
        <f t="shared" si="6"/>
        <v>0</v>
      </c>
      <c r="AE46" s="38">
        <f t="shared" si="8"/>
        <v>30000</v>
      </c>
    </row>
    <row r="47" spans="1:31" ht="18" customHeight="1">
      <c r="A47" s="22" t="s">
        <v>48</v>
      </c>
      <c r="B47" s="22" t="s">
        <v>98</v>
      </c>
      <c r="C47" s="55">
        <v>129547</v>
      </c>
      <c r="D47" s="56">
        <v>0.12</v>
      </c>
      <c r="E47" s="34"/>
      <c r="F47" s="45">
        <f t="shared" si="2"/>
        <v>129547</v>
      </c>
      <c r="G47" s="42">
        <v>15073</v>
      </c>
      <c r="H47" s="45">
        <f t="shared" si="3"/>
        <v>15073</v>
      </c>
      <c r="I47" s="40">
        <f t="shared" si="4"/>
        <v>144620</v>
      </c>
      <c r="J47" s="55">
        <v>0</v>
      </c>
      <c r="K47" s="56">
        <v>0</v>
      </c>
      <c r="L47" s="35"/>
      <c r="M47" s="35"/>
      <c r="N47" s="35"/>
      <c r="O47" s="35"/>
      <c r="P47" s="35"/>
      <c r="Q47" s="35"/>
      <c r="R47" s="51">
        <f t="shared" si="5"/>
        <v>0</v>
      </c>
      <c r="S47" s="35"/>
      <c r="T47" s="35"/>
      <c r="U47" s="35"/>
      <c r="V47" s="35"/>
      <c r="W47" s="35"/>
      <c r="X47" s="35"/>
      <c r="Y47" s="35"/>
      <c r="Z47" s="35"/>
      <c r="AA47" s="35"/>
      <c r="AB47" s="51">
        <f t="shared" si="7"/>
        <v>0</v>
      </c>
      <c r="AC47" s="35"/>
      <c r="AD47" s="38">
        <f t="shared" si="6"/>
        <v>0</v>
      </c>
      <c r="AE47" s="38">
        <f t="shared" si="8"/>
        <v>0</v>
      </c>
    </row>
    <row r="48" spans="1:31" ht="18" customHeight="1">
      <c r="A48" s="22" t="s">
        <v>49</v>
      </c>
      <c r="B48" s="22" t="s">
        <v>99</v>
      </c>
      <c r="C48" s="55">
        <v>0</v>
      </c>
      <c r="D48" s="56">
        <v>0</v>
      </c>
      <c r="E48" s="34"/>
      <c r="F48" s="45">
        <f t="shared" si="2"/>
        <v>0</v>
      </c>
      <c r="G48" s="42">
        <v>39872</v>
      </c>
      <c r="H48" s="45">
        <f t="shared" si="3"/>
        <v>39872</v>
      </c>
      <c r="I48" s="40">
        <f t="shared" si="4"/>
        <v>39872</v>
      </c>
      <c r="J48" s="55">
        <v>1182764</v>
      </c>
      <c r="K48" s="56">
        <v>89.92</v>
      </c>
      <c r="L48" s="35"/>
      <c r="M48" s="35"/>
      <c r="N48" s="35"/>
      <c r="O48" s="35"/>
      <c r="P48" s="35"/>
      <c r="Q48" s="35"/>
      <c r="R48" s="51">
        <f t="shared" si="5"/>
        <v>25000</v>
      </c>
      <c r="S48" s="35"/>
      <c r="T48" s="35"/>
      <c r="U48" s="35"/>
      <c r="V48" s="35"/>
      <c r="W48" s="35"/>
      <c r="X48" s="35"/>
      <c r="Y48" s="35"/>
      <c r="Z48" s="35">
        <v>25000</v>
      </c>
      <c r="AA48" s="35"/>
      <c r="AB48" s="51">
        <f t="shared" si="7"/>
        <v>1207764</v>
      </c>
      <c r="AC48" s="35"/>
      <c r="AD48" s="38">
        <f t="shared" si="6"/>
        <v>0</v>
      </c>
      <c r="AE48" s="38">
        <f t="shared" si="8"/>
        <v>1207764</v>
      </c>
    </row>
    <row r="49" spans="1:32" ht="18" customHeight="1">
      <c r="A49" s="22" t="s">
        <v>50</v>
      </c>
      <c r="B49" s="22" t="s">
        <v>100</v>
      </c>
      <c r="C49" s="57">
        <v>0</v>
      </c>
      <c r="D49" s="56">
        <v>0</v>
      </c>
      <c r="E49" s="34"/>
      <c r="F49" s="45">
        <f t="shared" si="2"/>
        <v>0</v>
      </c>
      <c r="G49" s="42">
        <v>23172</v>
      </c>
      <c r="H49" s="45">
        <f t="shared" si="3"/>
        <v>23172</v>
      </c>
      <c r="I49" s="40">
        <f t="shared" si="4"/>
        <v>23172</v>
      </c>
      <c r="J49" s="55">
        <v>212704</v>
      </c>
      <c r="K49" s="57">
        <v>33.799999999999997</v>
      </c>
      <c r="L49" s="35"/>
      <c r="M49" s="35"/>
      <c r="N49" s="35"/>
      <c r="O49" s="35"/>
      <c r="P49" s="35"/>
      <c r="Q49" s="35"/>
      <c r="R49" s="51">
        <f t="shared" si="5"/>
        <v>0</v>
      </c>
      <c r="S49" s="35"/>
      <c r="T49" s="35"/>
      <c r="U49" s="35"/>
      <c r="V49" s="35"/>
      <c r="W49" s="35"/>
      <c r="X49" s="35"/>
      <c r="Y49" s="35"/>
      <c r="Z49" s="35"/>
      <c r="AA49" s="35"/>
      <c r="AB49" s="51">
        <f t="shared" si="7"/>
        <v>212704</v>
      </c>
      <c r="AC49" s="35"/>
      <c r="AD49" s="38">
        <f t="shared" si="6"/>
        <v>0</v>
      </c>
      <c r="AE49" s="38">
        <f t="shared" si="8"/>
        <v>212704</v>
      </c>
    </row>
    <row r="50" spans="1:32" ht="18" customHeight="1">
      <c r="A50" s="22" t="s">
        <v>51</v>
      </c>
      <c r="B50" s="22" t="s">
        <v>101</v>
      </c>
      <c r="C50" s="55">
        <v>0</v>
      </c>
      <c r="D50" s="56">
        <v>0</v>
      </c>
      <c r="E50" s="34"/>
      <c r="F50" s="45">
        <f t="shared" si="2"/>
        <v>0</v>
      </c>
      <c r="G50" s="42">
        <v>57019</v>
      </c>
      <c r="H50" s="45">
        <f t="shared" si="3"/>
        <v>57019</v>
      </c>
      <c r="I50" s="40">
        <f t="shared" si="4"/>
        <v>57019</v>
      </c>
      <c r="J50" s="55">
        <v>235028</v>
      </c>
      <c r="K50" s="57">
        <v>30.73</v>
      </c>
      <c r="L50" s="35"/>
      <c r="M50" s="35"/>
      <c r="N50" s="35"/>
      <c r="O50" s="35"/>
      <c r="P50" s="35"/>
      <c r="Q50" s="35"/>
      <c r="R50" s="51">
        <f t="shared" si="5"/>
        <v>30000</v>
      </c>
      <c r="S50" s="35"/>
      <c r="T50" s="35"/>
      <c r="U50" s="35"/>
      <c r="V50" s="35"/>
      <c r="W50" s="35"/>
      <c r="X50" s="35"/>
      <c r="Y50" s="35"/>
      <c r="Z50" s="35">
        <v>30000</v>
      </c>
      <c r="AA50" s="35"/>
      <c r="AB50" s="51">
        <f t="shared" si="7"/>
        <v>265028</v>
      </c>
      <c r="AC50" s="35"/>
      <c r="AD50" s="38">
        <f t="shared" si="6"/>
        <v>0</v>
      </c>
      <c r="AE50" s="38">
        <f t="shared" si="8"/>
        <v>265028</v>
      </c>
    </row>
    <row r="51" spans="1:32" ht="18" customHeight="1">
      <c r="A51" s="22" t="s">
        <v>52</v>
      </c>
      <c r="B51" s="22" t="s">
        <v>102</v>
      </c>
      <c r="C51" s="55">
        <v>139267</v>
      </c>
      <c r="D51" s="56">
        <v>0.13</v>
      </c>
      <c r="E51" s="34"/>
      <c r="F51" s="45">
        <f t="shared" si="2"/>
        <v>139267</v>
      </c>
      <c r="G51" s="42">
        <v>15228</v>
      </c>
      <c r="H51" s="45">
        <f t="shared" si="3"/>
        <v>15228</v>
      </c>
      <c r="I51" s="40">
        <f t="shared" si="4"/>
        <v>154495</v>
      </c>
      <c r="J51" s="55">
        <v>0</v>
      </c>
      <c r="K51" s="57">
        <v>0</v>
      </c>
      <c r="L51" s="35"/>
      <c r="M51" s="35"/>
      <c r="N51" s="35"/>
      <c r="O51" s="35"/>
      <c r="P51" s="35"/>
      <c r="Q51" s="35"/>
      <c r="R51" s="51">
        <f t="shared" si="5"/>
        <v>0</v>
      </c>
      <c r="S51" s="35"/>
      <c r="T51" s="35"/>
      <c r="U51" s="35"/>
      <c r="V51" s="35"/>
      <c r="W51" s="35"/>
      <c r="X51" s="35"/>
      <c r="Y51" s="35"/>
      <c r="Z51" s="35"/>
      <c r="AA51" s="35"/>
      <c r="AB51" s="51">
        <f t="shared" si="7"/>
        <v>0</v>
      </c>
      <c r="AC51" s="35"/>
      <c r="AD51" s="38">
        <f t="shared" si="6"/>
        <v>0</v>
      </c>
      <c r="AE51" s="38">
        <f t="shared" si="8"/>
        <v>0</v>
      </c>
    </row>
    <row r="52" spans="1:32" ht="18" customHeight="1">
      <c r="A52" s="22" t="s">
        <v>53</v>
      </c>
      <c r="B52" s="22" t="s">
        <v>103</v>
      </c>
      <c r="C52" s="55">
        <v>66148</v>
      </c>
      <c r="D52" s="56">
        <v>0.06</v>
      </c>
      <c r="E52" s="34"/>
      <c r="F52" s="45">
        <f t="shared" si="2"/>
        <v>66148</v>
      </c>
      <c r="G52" s="42">
        <v>8053</v>
      </c>
      <c r="H52" s="45">
        <f t="shared" si="3"/>
        <v>8053</v>
      </c>
      <c r="I52" s="40">
        <f t="shared" si="4"/>
        <v>74201</v>
      </c>
      <c r="J52" s="55">
        <v>0</v>
      </c>
      <c r="K52" s="57">
        <v>0</v>
      </c>
      <c r="L52" s="35"/>
      <c r="M52" s="35"/>
      <c r="N52" s="35"/>
      <c r="O52" s="35"/>
      <c r="P52" s="35"/>
      <c r="Q52" s="35"/>
      <c r="R52" s="51">
        <f t="shared" si="5"/>
        <v>0</v>
      </c>
      <c r="S52" s="35"/>
      <c r="T52" s="35"/>
      <c r="U52" s="35"/>
      <c r="V52" s="35"/>
      <c r="W52" s="35"/>
      <c r="X52" s="35"/>
      <c r="Y52" s="35"/>
      <c r="Z52" s="35"/>
      <c r="AA52" s="35"/>
      <c r="AB52" s="51">
        <f t="shared" si="7"/>
        <v>0</v>
      </c>
      <c r="AC52" s="35"/>
      <c r="AD52" s="38">
        <f t="shared" si="6"/>
        <v>0</v>
      </c>
      <c r="AE52" s="38">
        <f t="shared" si="8"/>
        <v>0</v>
      </c>
    </row>
    <row r="53" spans="1:32" ht="18" customHeight="1">
      <c r="A53" s="22" t="s">
        <v>54</v>
      </c>
      <c r="B53" s="22" t="s">
        <v>104</v>
      </c>
      <c r="C53" s="57">
        <v>0</v>
      </c>
      <c r="D53" s="56">
        <v>0</v>
      </c>
      <c r="E53" s="34"/>
      <c r="F53" s="45">
        <f t="shared" si="2"/>
        <v>0</v>
      </c>
      <c r="G53" s="42">
        <v>16203</v>
      </c>
      <c r="H53" s="45">
        <f t="shared" si="3"/>
        <v>16203</v>
      </c>
      <c r="I53" s="40">
        <f t="shared" si="4"/>
        <v>16203</v>
      </c>
      <c r="J53" s="55">
        <v>226695</v>
      </c>
      <c r="K53" s="57">
        <v>60.32</v>
      </c>
      <c r="L53" s="35"/>
      <c r="M53" s="35"/>
      <c r="N53" s="35"/>
      <c r="O53" s="35"/>
      <c r="P53" s="35"/>
      <c r="Q53" s="35"/>
      <c r="R53" s="51">
        <f t="shared" si="5"/>
        <v>0</v>
      </c>
      <c r="S53" s="35"/>
      <c r="T53" s="35"/>
      <c r="U53" s="35"/>
      <c r="V53" s="35"/>
      <c r="W53" s="35"/>
      <c r="X53" s="35"/>
      <c r="Y53" s="35"/>
      <c r="Z53" s="35"/>
      <c r="AA53" s="35"/>
      <c r="AB53" s="51">
        <f t="shared" si="7"/>
        <v>226695</v>
      </c>
      <c r="AC53" s="35"/>
      <c r="AD53" s="38">
        <f t="shared" si="6"/>
        <v>0</v>
      </c>
      <c r="AE53" s="38">
        <f t="shared" si="8"/>
        <v>226695</v>
      </c>
    </row>
    <row r="54" spans="1:32" s="9" customFormat="1" ht="33" customHeight="1">
      <c r="A54" s="23" t="s">
        <v>60</v>
      </c>
      <c r="B54" s="24" t="s">
        <v>61</v>
      </c>
      <c r="C54" s="40">
        <f>SUM(C12:C53)</f>
        <v>5685150</v>
      </c>
      <c r="D54" s="37">
        <f>SUM(D12:D53)</f>
        <v>5.1100000000000003</v>
      </c>
      <c r="E54" s="37"/>
      <c r="F54" s="45">
        <f t="shared" si="2"/>
        <v>5685150</v>
      </c>
      <c r="G54" s="40">
        <f>SUM(G12:G53)</f>
        <v>917621</v>
      </c>
      <c r="H54" s="45">
        <f t="shared" si="3"/>
        <v>917621</v>
      </c>
      <c r="I54" s="40">
        <f t="shared" si="4"/>
        <v>6602771</v>
      </c>
      <c r="J54" s="40">
        <f>SUM(J12:J53)</f>
        <v>3240094</v>
      </c>
      <c r="K54" s="37"/>
      <c r="L54" s="38">
        <f>SUM(L12:L53)</f>
        <v>0</v>
      </c>
      <c r="M54" s="38">
        <f>SUM(M12:M53)</f>
        <v>0</v>
      </c>
      <c r="N54" s="38"/>
      <c r="O54" s="38"/>
      <c r="P54" s="38"/>
      <c r="Q54" s="38"/>
      <c r="R54" s="51">
        <f t="shared" si="5"/>
        <v>351000</v>
      </c>
      <c r="S54" s="38">
        <f t="shared" ref="S54:AA54" si="9">SUM(S12:S53)</f>
        <v>0</v>
      </c>
      <c r="T54" s="38">
        <f t="shared" si="9"/>
        <v>0</v>
      </c>
      <c r="U54" s="38">
        <f t="shared" si="9"/>
        <v>0</v>
      </c>
      <c r="V54" s="38">
        <f t="shared" si="9"/>
        <v>0</v>
      </c>
      <c r="W54" s="38">
        <f t="shared" si="9"/>
        <v>0</v>
      </c>
      <c r="X54" s="38">
        <f>SUM(X12:X53)</f>
        <v>0</v>
      </c>
      <c r="Y54" s="38">
        <f>SUM(Y12:Y53)</f>
        <v>0</v>
      </c>
      <c r="Z54" s="38">
        <f t="shared" si="9"/>
        <v>351000</v>
      </c>
      <c r="AA54" s="38">
        <f t="shared" si="9"/>
        <v>0</v>
      </c>
      <c r="AB54" s="51">
        <f t="shared" si="7"/>
        <v>3591094</v>
      </c>
      <c r="AC54" s="38">
        <f>SUM(AC12:AC53)</f>
        <v>0</v>
      </c>
      <c r="AD54" s="38">
        <f t="shared" si="6"/>
        <v>0</v>
      </c>
      <c r="AE54" s="38">
        <f t="shared" si="8"/>
        <v>3591094</v>
      </c>
    </row>
    <row r="55" spans="1:32" ht="16.5" customHeight="1">
      <c r="A55" s="22" t="s">
        <v>55</v>
      </c>
      <c r="B55" s="25" t="s">
        <v>105</v>
      </c>
      <c r="C55" s="55">
        <v>83824</v>
      </c>
      <c r="D55" s="58">
        <v>0.08</v>
      </c>
      <c r="E55" s="36"/>
      <c r="F55" s="45">
        <f t="shared" si="2"/>
        <v>83824</v>
      </c>
      <c r="G55" s="36">
        <v>66607</v>
      </c>
      <c r="H55" s="45">
        <f t="shared" si="3"/>
        <v>66607</v>
      </c>
      <c r="I55" s="40">
        <f t="shared" si="4"/>
        <v>150431</v>
      </c>
      <c r="J55" s="55">
        <v>0</v>
      </c>
      <c r="K55" s="57">
        <v>0</v>
      </c>
      <c r="L55" s="35"/>
      <c r="M55" s="35"/>
      <c r="N55" s="35"/>
      <c r="O55" s="35"/>
      <c r="P55" s="35"/>
      <c r="Q55" s="35"/>
      <c r="R55" s="51">
        <f t="shared" si="5"/>
        <v>0</v>
      </c>
      <c r="S55" s="35"/>
      <c r="T55" s="35"/>
      <c r="U55" s="35"/>
      <c r="V55" s="35"/>
      <c r="W55" s="35"/>
      <c r="X55" s="35"/>
      <c r="Y55" s="35"/>
      <c r="Z55" s="35"/>
      <c r="AA55" s="35"/>
      <c r="AB55" s="51">
        <f t="shared" si="7"/>
        <v>0</v>
      </c>
      <c r="AC55" s="35"/>
      <c r="AD55" s="38">
        <f t="shared" si="6"/>
        <v>0</v>
      </c>
      <c r="AE55" s="38">
        <f t="shared" si="8"/>
        <v>0</v>
      </c>
    </row>
    <row r="56" spans="1:32" ht="16.5" customHeight="1">
      <c r="A56" s="22" t="s">
        <v>56</v>
      </c>
      <c r="B56" s="25" t="s">
        <v>106</v>
      </c>
      <c r="C56" s="55">
        <v>539005</v>
      </c>
      <c r="D56" s="58">
        <v>0.48</v>
      </c>
      <c r="E56" s="36"/>
      <c r="F56" s="45">
        <f t="shared" si="2"/>
        <v>539005</v>
      </c>
      <c r="G56" s="36">
        <v>46335</v>
      </c>
      <c r="H56" s="45">
        <f t="shared" si="3"/>
        <v>46335</v>
      </c>
      <c r="I56" s="40">
        <f t="shared" si="4"/>
        <v>585340</v>
      </c>
      <c r="J56" s="57">
        <v>0</v>
      </c>
      <c r="K56" s="57">
        <v>0</v>
      </c>
      <c r="L56" s="35"/>
      <c r="M56" s="35"/>
      <c r="N56" s="35"/>
      <c r="O56" s="35"/>
      <c r="P56" s="35"/>
      <c r="Q56" s="35"/>
      <c r="R56" s="51">
        <f t="shared" si="5"/>
        <v>0</v>
      </c>
      <c r="S56" s="35"/>
      <c r="T56" s="35"/>
      <c r="U56" s="35"/>
      <c r="V56" s="35"/>
      <c r="W56" s="35"/>
      <c r="X56" s="35"/>
      <c r="Y56" s="35"/>
      <c r="Z56" s="35"/>
      <c r="AA56" s="35"/>
      <c r="AB56" s="51">
        <f t="shared" si="7"/>
        <v>0</v>
      </c>
      <c r="AC56" s="35"/>
      <c r="AD56" s="38">
        <f t="shared" si="6"/>
        <v>0</v>
      </c>
      <c r="AE56" s="38">
        <f t="shared" si="8"/>
        <v>0</v>
      </c>
    </row>
    <row r="57" spans="1:32" ht="16.5" customHeight="1">
      <c r="A57" s="22" t="s">
        <v>57</v>
      </c>
      <c r="B57" s="25" t="s">
        <v>107</v>
      </c>
      <c r="C57" s="57">
        <v>0</v>
      </c>
      <c r="D57" s="58">
        <v>0</v>
      </c>
      <c r="E57" s="36"/>
      <c r="F57" s="45">
        <f t="shared" si="2"/>
        <v>0</v>
      </c>
      <c r="G57" s="36">
        <v>51634</v>
      </c>
      <c r="H57" s="45">
        <f t="shared" si="3"/>
        <v>51634</v>
      </c>
      <c r="I57" s="40">
        <f t="shared" si="4"/>
        <v>51634</v>
      </c>
      <c r="J57" s="55">
        <v>699592</v>
      </c>
      <c r="K57" s="57">
        <v>57.91</v>
      </c>
      <c r="L57" s="35"/>
      <c r="M57" s="35"/>
      <c r="N57" s="35"/>
      <c r="O57" s="35"/>
      <c r="P57" s="35"/>
      <c r="Q57" s="35"/>
      <c r="R57" s="51">
        <f t="shared" si="5"/>
        <v>0</v>
      </c>
      <c r="S57" s="35"/>
      <c r="T57" s="35"/>
      <c r="U57" s="35"/>
      <c r="V57" s="35"/>
      <c r="W57" s="35"/>
      <c r="X57" s="35"/>
      <c r="Y57" s="35"/>
      <c r="Z57" s="35"/>
      <c r="AA57" s="35"/>
      <c r="AB57" s="51">
        <f t="shared" si="7"/>
        <v>699592</v>
      </c>
      <c r="AC57" s="35"/>
      <c r="AD57" s="38">
        <f t="shared" si="6"/>
        <v>0</v>
      </c>
      <c r="AE57" s="38">
        <f t="shared" si="8"/>
        <v>699592</v>
      </c>
    </row>
    <row r="58" spans="1:32" ht="16.5" customHeight="1">
      <c r="A58" s="22" t="s">
        <v>58</v>
      </c>
      <c r="B58" s="25" t="s">
        <v>108</v>
      </c>
      <c r="C58" s="55">
        <v>171067</v>
      </c>
      <c r="D58" s="58">
        <v>0.15</v>
      </c>
      <c r="E58" s="36"/>
      <c r="F58" s="45">
        <f t="shared" si="2"/>
        <v>171067</v>
      </c>
      <c r="G58" s="36">
        <v>28003</v>
      </c>
      <c r="H58" s="45">
        <f t="shared" si="3"/>
        <v>28003</v>
      </c>
      <c r="I58" s="40">
        <f t="shared" si="4"/>
        <v>199070</v>
      </c>
      <c r="J58" s="57">
        <v>0</v>
      </c>
      <c r="K58" s="57">
        <v>0</v>
      </c>
      <c r="L58" s="35"/>
      <c r="M58" s="35"/>
      <c r="N58" s="35"/>
      <c r="O58" s="35"/>
      <c r="P58" s="35"/>
      <c r="Q58" s="35"/>
      <c r="R58" s="51">
        <f t="shared" si="5"/>
        <v>0</v>
      </c>
      <c r="S58" s="35"/>
      <c r="T58" s="35"/>
      <c r="U58" s="35"/>
      <c r="V58" s="35"/>
      <c r="W58" s="35"/>
      <c r="X58" s="35"/>
      <c r="Y58" s="35"/>
      <c r="Z58" s="35"/>
      <c r="AA58" s="35"/>
      <c r="AB58" s="51">
        <f t="shared" si="7"/>
        <v>0</v>
      </c>
      <c r="AC58" s="35"/>
      <c r="AD58" s="38">
        <f t="shared" si="6"/>
        <v>0</v>
      </c>
      <c r="AE58" s="38">
        <f t="shared" si="8"/>
        <v>0</v>
      </c>
    </row>
    <row r="59" spans="1:32" s="9" customFormat="1" ht="35.25" customHeight="1">
      <c r="A59" s="23" t="s">
        <v>59</v>
      </c>
      <c r="B59" s="24" t="s">
        <v>62</v>
      </c>
      <c r="C59" s="39">
        <f>SUM(C55:C58)</f>
        <v>793896</v>
      </c>
      <c r="D59" s="39">
        <f>SUM(D55:D58)</f>
        <v>0.71</v>
      </c>
      <c r="E59" s="39"/>
      <c r="F59" s="45">
        <f t="shared" si="2"/>
        <v>793896</v>
      </c>
      <c r="G59" s="39">
        <f>SUM(G55:G58)</f>
        <v>192579</v>
      </c>
      <c r="H59" s="45">
        <f t="shared" si="3"/>
        <v>192579</v>
      </c>
      <c r="I59" s="40">
        <f t="shared" si="4"/>
        <v>986475</v>
      </c>
      <c r="J59" s="39">
        <f>SUM(J55:J58)</f>
        <v>699592</v>
      </c>
      <c r="K59" s="39"/>
      <c r="L59" s="38">
        <f>SUM(L55:L58)</f>
        <v>0</v>
      </c>
      <c r="M59" s="38">
        <f>SUM(M55:M58)</f>
        <v>0</v>
      </c>
      <c r="N59" s="38"/>
      <c r="O59" s="38"/>
      <c r="P59" s="38"/>
      <c r="Q59" s="38"/>
      <c r="R59" s="51">
        <f t="shared" si="5"/>
        <v>0</v>
      </c>
      <c r="S59" s="38">
        <f t="shared" ref="S59:AA59" si="10">SUM(S55:S58)</f>
        <v>0</v>
      </c>
      <c r="T59" s="38">
        <f t="shared" si="10"/>
        <v>0</v>
      </c>
      <c r="U59" s="38">
        <f t="shared" si="10"/>
        <v>0</v>
      </c>
      <c r="V59" s="38">
        <f t="shared" si="10"/>
        <v>0</v>
      </c>
      <c r="W59" s="38">
        <f t="shared" si="10"/>
        <v>0</v>
      </c>
      <c r="X59" s="38">
        <f>SUM(X55:X58)</f>
        <v>0</v>
      </c>
      <c r="Y59" s="38">
        <f>SUM(Y55:Y58)</f>
        <v>0</v>
      </c>
      <c r="Z59" s="38">
        <f t="shared" si="10"/>
        <v>0</v>
      </c>
      <c r="AA59" s="38">
        <f t="shared" si="10"/>
        <v>0</v>
      </c>
      <c r="AB59" s="51">
        <f t="shared" si="7"/>
        <v>699592</v>
      </c>
      <c r="AC59" s="38">
        <f>SUM(AC55:AC58)</f>
        <v>0</v>
      </c>
      <c r="AD59" s="38">
        <f t="shared" si="6"/>
        <v>0</v>
      </c>
      <c r="AE59" s="38">
        <f t="shared" si="8"/>
        <v>699592</v>
      </c>
    </row>
    <row r="60" spans="1:32" s="9" customFormat="1" ht="18.75">
      <c r="A60" s="26"/>
      <c r="B60" s="27" t="s">
        <v>109</v>
      </c>
      <c r="C60" s="39"/>
      <c r="D60" s="39"/>
      <c r="E60" s="39">
        <v>158900</v>
      </c>
      <c r="F60" s="45">
        <f t="shared" si="2"/>
        <v>158900</v>
      </c>
      <c r="G60" s="39"/>
      <c r="H60" s="45">
        <f t="shared" si="3"/>
        <v>0</v>
      </c>
      <c r="I60" s="40">
        <f t="shared" si="4"/>
        <v>158900</v>
      </c>
      <c r="J60" s="39"/>
      <c r="K60" s="39"/>
      <c r="L60" s="38"/>
      <c r="M60" s="38"/>
      <c r="N60" s="38"/>
      <c r="O60" s="38"/>
      <c r="P60" s="38"/>
      <c r="Q60" s="38"/>
      <c r="R60" s="51">
        <f t="shared" si="5"/>
        <v>1138876</v>
      </c>
      <c r="S60" s="35">
        <v>345500</v>
      </c>
      <c r="T60" s="35">
        <v>630600</v>
      </c>
      <c r="U60" s="35"/>
      <c r="V60" s="35"/>
      <c r="W60" s="35">
        <v>46700</v>
      </c>
      <c r="X60" s="35">
        <v>16076</v>
      </c>
      <c r="Y60" s="35">
        <v>100000</v>
      </c>
      <c r="Z60" s="35"/>
      <c r="AA60" s="38"/>
      <c r="AB60" s="51">
        <f t="shared" si="7"/>
        <v>1138876</v>
      </c>
      <c r="AC60" s="38"/>
      <c r="AD60" s="38">
        <f t="shared" si="6"/>
        <v>0</v>
      </c>
      <c r="AE60" s="38">
        <f t="shared" si="8"/>
        <v>1138876</v>
      </c>
    </row>
    <row r="61" spans="1:32" s="12" customFormat="1" ht="23.25" customHeight="1">
      <c r="A61" s="29"/>
      <c r="B61" s="30" t="s">
        <v>119</v>
      </c>
      <c r="C61" s="40">
        <f>SUM(C59,C54,C60)</f>
        <v>6479046</v>
      </c>
      <c r="D61" s="37">
        <f>SUM(D59,D54,D60)</f>
        <v>5.82</v>
      </c>
      <c r="E61" s="40">
        <f>SUM(E59,E54,E60)</f>
        <v>158900</v>
      </c>
      <c r="F61" s="45">
        <f t="shared" si="2"/>
        <v>6637946</v>
      </c>
      <c r="G61" s="40">
        <f>SUM(G59,G54,G60)</f>
        <v>1110200</v>
      </c>
      <c r="H61" s="45">
        <f t="shared" si="3"/>
        <v>1110200</v>
      </c>
      <c r="I61" s="40">
        <f t="shared" si="4"/>
        <v>7748146</v>
      </c>
      <c r="J61" s="40">
        <f>SUM(J54,J59,J60)</f>
        <v>3939686</v>
      </c>
      <c r="K61" s="40"/>
      <c r="L61" s="38">
        <v>80300100</v>
      </c>
      <c r="M61" s="38">
        <f>SUM(M59,M54)</f>
        <v>0</v>
      </c>
      <c r="N61" s="38">
        <v>52503000</v>
      </c>
      <c r="O61" s="38">
        <v>10630800</v>
      </c>
      <c r="P61" s="38">
        <v>1067900</v>
      </c>
      <c r="Q61" s="38">
        <v>1934400</v>
      </c>
      <c r="R61" s="51">
        <f>SUM(S61:Z61)</f>
        <v>1489876</v>
      </c>
      <c r="S61" s="38">
        <f t="shared" ref="S61:X61" si="11">S60+S59+S54</f>
        <v>345500</v>
      </c>
      <c r="T61" s="38">
        <f t="shared" si="11"/>
        <v>630600</v>
      </c>
      <c r="U61" s="38">
        <f t="shared" si="11"/>
        <v>0</v>
      </c>
      <c r="V61" s="38">
        <f t="shared" si="11"/>
        <v>0</v>
      </c>
      <c r="W61" s="38">
        <f t="shared" si="11"/>
        <v>46700</v>
      </c>
      <c r="X61" s="38">
        <f t="shared" si="11"/>
        <v>16076</v>
      </c>
      <c r="Y61" s="38">
        <f>Y60+Y59+Y54</f>
        <v>100000</v>
      </c>
      <c r="Z61" s="38">
        <f>Z59+Z54</f>
        <v>351000</v>
      </c>
      <c r="AA61" s="38">
        <v>579200</v>
      </c>
      <c r="AB61" s="51">
        <f t="shared" si="7"/>
        <v>152444962</v>
      </c>
      <c r="AC61" s="38">
        <v>1110200</v>
      </c>
      <c r="AD61" s="38">
        <f t="shared" si="6"/>
        <v>1110200</v>
      </c>
      <c r="AE61" s="38">
        <f t="shared" si="8"/>
        <v>153555162</v>
      </c>
      <c r="AF61" s="31"/>
    </row>
    <row r="62" spans="1:32" ht="30" customHeight="1">
      <c r="K62" s="54"/>
      <c r="AF62" s="28"/>
    </row>
    <row r="63" spans="1:32" ht="12" customHeight="1"/>
    <row r="64" spans="1:32" ht="15.6" customHeight="1">
      <c r="R64" s="59" t="s">
        <v>137</v>
      </c>
      <c r="S64" s="59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9:31" ht="16.149999999999999" customHeight="1">
      <c r="I65" s="6"/>
      <c r="Q65" s="5"/>
      <c r="R65" s="41" t="s">
        <v>138</v>
      </c>
      <c r="S65" s="41"/>
      <c r="T65" s="41"/>
      <c r="U65" s="41"/>
      <c r="V65" s="41"/>
      <c r="W65" s="41"/>
      <c r="X65" s="41"/>
      <c r="Y65" s="41"/>
      <c r="Z65" s="41"/>
      <c r="AA65" s="41"/>
      <c r="AB65" s="41" t="s">
        <v>139</v>
      </c>
      <c r="AC65" s="44"/>
      <c r="AE65" s="6"/>
    </row>
    <row r="77" spans="9:31">
      <c r="AB77" s="52"/>
    </row>
  </sheetData>
  <mergeCells count="32">
    <mergeCell ref="AE7:AE10"/>
    <mergeCell ref="AD8:AD10"/>
    <mergeCell ref="J7:Q7"/>
    <mergeCell ref="AC9:AC10"/>
    <mergeCell ref="AA9:AA10"/>
    <mergeCell ref="AB8:AB10"/>
    <mergeCell ref="O9:O10"/>
    <mergeCell ref="J8:Q8"/>
    <mergeCell ref="R8:AA8"/>
    <mergeCell ref="R9:R10"/>
    <mergeCell ref="C5:G5"/>
    <mergeCell ref="C11:D11"/>
    <mergeCell ref="P9:P10"/>
    <mergeCell ref="N9:N10"/>
    <mergeCell ref="J9:K9"/>
    <mergeCell ref="J11:K11"/>
    <mergeCell ref="M9:M10"/>
    <mergeCell ref="A7:A10"/>
    <mergeCell ref="B7:B10"/>
    <mergeCell ref="C9:D9"/>
    <mergeCell ref="F8:F10"/>
    <mergeCell ref="C7:H7"/>
    <mergeCell ref="H8:H10"/>
    <mergeCell ref="G9:G10"/>
    <mergeCell ref="C8:E8"/>
    <mergeCell ref="E9:E10"/>
    <mergeCell ref="R11:Z11"/>
    <mergeCell ref="R7:AD7"/>
    <mergeCell ref="I7:I10"/>
    <mergeCell ref="Q9:Q10"/>
    <mergeCell ref="L9:L10"/>
    <mergeCell ref="S9:Z9"/>
  </mergeCells>
  <phoneticPr fontId="0" type="noConversion"/>
  <pageMargins left="1.1100000000000001" right="0.78740157480314965" top="0.39370078740157483" bottom="0.19685039370078741" header="0.59055118110236227" footer="0.19685039370078741"/>
  <pageSetup paperSize="9" scale="37" orientation="landscape" r:id="rId1"/>
  <headerFooter alignWithMargins="0">
    <oddFooter>&amp;R&amp;P</oddFooter>
  </headerFooter>
  <colBreaks count="2" manualBreakCount="2">
    <brk id="9" max="64" man="1"/>
    <brk id="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2014-01-25T12:37:09Z</cp:lastPrinted>
  <dcterms:created xsi:type="dcterms:W3CDTF">2004-10-20T09:00:56Z</dcterms:created>
  <dcterms:modified xsi:type="dcterms:W3CDTF">2014-02-03T07:12:02Z</dcterms:modified>
  <cp:category/>
</cp:coreProperties>
</file>